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Лист1" sheetId="1" r:id="rId1"/>
    <sheet name="для сам учр-й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НовгородоваАГ</author>
  </authors>
  <commentList>
    <comment ref="I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без торгов специализированные учебники
</t>
        </r>
      </text>
    </comment>
    <comment ref="P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копир-принтер-сканер 63162руб ,  планшеты 5 шт 125000 руб.
</t>
        </r>
      </text>
    </comment>
    <comment ref="AD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45000 счет отписан на источники питания , 22000 гиа лаборатория на торги физика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принесли счет на оплату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кабинет физики
</t>
        </r>
      </text>
    </comment>
    <comment ref="AX9" authorId="1">
      <text>
        <r>
          <rPr>
            <b/>
            <sz val="8"/>
            <rFont val="Tahoma"/>
            <family val="0"/>
          </rPr>
          <t>НовгородоваАГ:</t>
        </r>
        <r>
          <rPr>
            <sz val="8"/>
            <rFont val="Tahoma"/>
            <family val="0"/>
          </rPr>
          <t xml:space="preserve">
словари для нач.кабинетов
</t>
        </r>
      </text>
    </comment>
    <comment ref="L9" authorId="1">
      <text>
        <r>
          <rPr>
            <b/>
            <sz val="8"/>
            <rFont val="Tahoma"/>
            <family val="0"/>
          </rPr>
          <t>НовгородоваАГ:</t>
        </r>
        <r>
          <rPr>
            <sz val="8"/>
            <rFont val="Tahoma"/>
            <family val="0"/>
          </rPr>
          <t xml:space="preserve">
иентерактивный стол SMAPT ST442i</t>
        </r>
      </text>
    </comment>
    <comment ref="N13" authorId="1">
      <text>
        <r>
          <rPr>
            <b/>
            <sz val="8"/>
            <rFont val="Tahoma"/>
            <family val="0"/>
          </rPr>
          <t>НовгородоваАГ:</t>
        </r>
        <r>
          <rPr>
            <sz val="8"/>
            <rFont val="Tahoma"/>
            <family val="0"/>
          </rPr>
          <t xml:space="preserve">
русский язык</t>
        </r>
      </text>
    </comment>
    <comment ref="R13" authorId="1">
      <text>
        <r>
          <rPr>
            <b/>
            <sz val="8"/>
            <rFont val="Tahoma"/>
            <family val="0"/>
          </rPr>
          <t>НовгородоваАГ:</t>
        </r>
        <r>
          <rPr>
            <sz val="8"/>
            <rFont val="Tahoma"/>
            <family val="0"/>
          </rPr>
          <t xml:space="preserve">
электропианино
</t>
        </r>
      </text>
    </comment>
    <comment ref="L19" authorId="1">
      <text>
        <r>
          <rPr>
            <b/>
            <sz val="8"/>
            <rFont val="Tahoma"/>
            <family val="0"/>
          </rPr>
          <t>НовгородоваАГ:</t>
        </r>
        <r>
          <rPr>
            <sz val="8"/>
            <rFont val="Tahoma"/>
            <family val="0"/>
          </rPr>
          <t xml:space="preserve">
география 228340,история-120000руб,математика-120000руб, начальн.классы120000руб.</t>
        </r>
      </text>
    </comment>
  </commentList>
</comments>
</file>

<file path=xl/sharedStrings.xml><?xml version="1.0" encoding="utf-8"?>
<sst xmlns="http://schemas.openxmlformats.org/spreadsheetml/2006/main" count="300" uniqueCount="94">
  <si>
    <t>Расшифровка по КЭСР 310.1116 Субвенция</t>
  </si>
  <si>
    <t>Кредиты 2014г.</t>
  </si>
  <si>
    <t>остаток на 1.01.14г.</t>
  </si>
  <si>
    <t>МОБУ НОШ № 36</t>
  </si>
  <si>
    <t>МОБУ ООШ № 6</t>
  </si>
  <si>
    <t>МОБУ СОШ № 3</t>
  </si>
  <si>
    <t xml:space="preserve">МОБУ СОШ № 5 им. Н.О. Кривошапкина </t>
  </si>
  <si>
    <t>МОБУ СОШ № 9</t>
  </si>
  <si>
    <t>МОБУ СОШ № 15</t>
  </si>
  <si>
    <t>МОБУ СОШ № 20</t>
  </si>
  <si>
    <t>МОБУ СОШ № 24</t>
  </si>
  <si>
    <t>МОБУ СОШ № 25</t>
  </si>
  <si>
    <t>МОБУ СОШ № 29</t>
  </si>
  <si>
    <t>МОБУ СОШ № 30</t>
  </si>
  <si>
    <t>МОБУ СОШ № 35</t>
  </si>
  <si>
    <t>МОБУ СОШ № 38</t>
  </si>
  <si>
    <t>МОБУ ТСОШ</t>
  </si>
  <si>
    <t>МОБУ ХСОШ им. П.Н. и Н.Е. Самсоновых</t>
  </si>
  <si>
    <t>МОБУ Саха-корейская СОШ</t>
  </si>
  <si>
    <t>МОБУ ТЛ им. Н.А. Алексеевой</t>
  </si>
  <si>
    <t>МОБУ МСОШ № 2</t>
  </si>
  <si>
    <t>Итого по МКУ ЦБ:</t>
  </si>
  <si>
    <t>МОБУ СОШ № 1</t>
  </si>
  <si>
    <t>МОБУ ГКГ</t>
  </si>
  <si>
    <t>МОБУ НПСОШ № 2</t>
  </si>
  <si>
    <t>МОБУ СОШ № 7</t>
  </si>
  <si>
    <t>МОБУ СОШ № 10</t>
  </si>
  <si>
    <t xml:space="preserve">МОБУ СОШ№ 12 </t>
  </si>
  <si>
    <t>МОБУ СОШ № 13</t>
  </si>
  <si>
    <t>Саха-политехн.лицей  (МОБУ СОШ № 14)</t>
  </si>
  <si>
    <t>МОБУ СОШ № 16</t>
  </si>
  <si>
    <t>МОБУ СОШ № 17</t>
  </si>
  <si>
    <t>МОБУ ООШ № 18</t>
  </si>
  <si>
    <t>МОБУ СОШ № 19</t>
  </si>
  <si>
    <t>МОБУ СОШ № 21</t>
  </si>
  <si>
    <t>МОБУ СОШ № 23</t>
  </si>
  <si>
    <t>МОБУ СОШ № 26</t>
  </si>
  <si>
    <t>МОБУ СОШ № 27</t>
  </si>
  <si>
    <t>МОБУ СОШ № 31</t>
  </si>
  <si>
    <t>МОБУ СОШ № 32</t>
  </si>
  <si>
    <t>МОБУ СОШ № 33 им. Л.А.Колосовой</t>
  </si>
  <si>
    <t xml:space="preserve">МОБУ Центр образования   </t>
  </si>
  <si>
    <t>МОБУ ФТЛ</t>
  </si>
  <si>
    <t>МОБУ ЯГЛ</t>
  </si>
  <si>
    <t>МОБУ "Саха-гимназия"</t>
  </si>
  <si>
    <t>МОБУ ЯГНГ</t>
  </si>
  <si>
    <t xml:space="preserve">МОБУ МСОШ№ 1 </t>
  </si>
  <si>
    <t>МОБУ Маган СОШ</t>
  </si>
  <si>
    <t>МОБУ Кангаласская СОШ</t>
  </si>
  <si>
    <t>МОБУ Табага СОШ</t>
  </si>
  <si>
    <t>Итого по ФСУ:</t>
  </si>
  <si>
    <t>Всего УО</t>
  </si>
  <si>
    <t>учебники</t>
  </si>
  <si>
    <t>кабинет музыки</t>
  </si>
  <si>
    <t>интерактивное оборудование</t>
  </si>
  <si>
    <t>мобильный класс</t>
  </si>
  <si>
    <t>компьютерный класс</t>
  </si>
  <si>
    <t>кабинет математики</t>
  </si>
  <si>
    <t>кабинет химии</t>
  </si>
  <si>
    <t>кабинет физики</t>
  </si>
  <si>
    <t>кабинет биологии</t>
  </si>
  <si>
    <t>кабинет географии</t>
  </si>
  <si>
    <t>кабинет истории</t>
  </si>
  <si>
    <t>спортивное оборудование</t>
  </si>
  <si>
    <t>кабинет логопеда</t>
  </si>
  <si>
    <t>шахматные доски</t>
  </si>
  <si>
    <t>кабинет труда</t>
  </si>
  <si>
    <t>кабинет якутского языка</t>
  </si>
  <si>
    <t>кабинет технологии</t>
  </si>
  <si>
    <t>с единств. поставщиком</t>
  </si>
  <si>
    <t>п. 5 ч. 1 ст. 93 (без торгов)</t>
  </si>
  <si>
    <t>торги</t>
  </si>
  <si>
    <t>без торгов</t>
  </si>
  <si>
    <t>кабинет рус.яз.</t>
  </si>
  <si>
    <t>кабинет ин-яз.    (указать какой)</t>
  </si>
  <si>
    <t>кабинет роботехники</t>
  </si>
  <si>
    <t>кабинет  психологии</t>
  </si>
  <si>
    <t>мед.кабинеты</t>
  </si>
  <si>
    <t>итого средств 2014года</t>
  </si>
  <si>
    <t>учреждения</t>
  </si>
  <si>
    <t>кассовый расход в 2014году  с остатков на 1.01.14г.</t>
  </si>
  <si>
    <t>интерактивное система голосования</t>
  </si>
  <si>
    <t>кабинет ИЗО</t>
  </si>
  <si>
    <t>лингофонный кабинет</t>
  </si>
  <si>
    <t>кабинет нач.классы</t>
  </si>
  <si>
    <t>электронная кафедра</t>
  </si>
  <si>
    <t>др.</t>
  </si>
  <si>
    <t xml:space="preserve">итого </t>
  </si>
  <si>
    <t>остаток  средств</t>
  </si>
  <si>
    <t>мобильная лаборатория</t>
  </si>
  <si>
    <t>Комплект мебели "Дидактика"</t>
  </si>
  <si>
    <t>др</t>
  </si>
  <si>
    <t>ситуация по ФЗ.44</t>
  </si>
  <si>
    <t>Доска классная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</si>
</sst>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/>
    </xf>
    <xf numFmtId="164" fontId="2" fillId="12" borderId="10" xfId="0" applyNumberFormat="1" applyFont="1" applyFill="1" applyBorder="1" applyAlignment="1">
      <alignment/>
    </xf>
    <xf numFmtId="164" fontId="2" fillId="12" borderId="10" xfId="0" applyNumberFormat="1" applyFon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8"/>
  <sheetViews>
    <sheetView tabSelected="1" zoomScalePageLayoutView="0" workbookViewId="0" topLeftCell="A1">
      <pane xSplit="7" ySplit="5" topLeftCell="Z2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52" sqref="B52"/>
    </sheetView>
  </sheetViews>
  <sheetFormatPr defaultColWidth="9.140625" defaultRowHeight="10.5" customHeight="1"/>
  <cols>
    <col min="1" max="1" width="7.00390625" style="6" customWidth="1"/>
    <col min="2" max="2" width="25.421875" style="6" customWidth="1"/>
    <col min="3" max="3" width="11.7109375" style="6" customWidth="1"/>
    <col min="4" max="4" width="13.00390625" style="8" customWidth="1"/>
    <col min="5" max="5" width="10.140625" style="8" customWidth="1"/>
    <col min="6" max="6" width="12.00390625" style="9" customWidth="1"/>
    <col min="7" max="7" width="21.8515625" style="9" customWidth="1"/>
    <col min="8" max="8" width="10.7109375" style="9" customWidth="1"/>
    <col min="9" max="11" width="9.140625" style="9" customWidth="1"/>
    <col min="12" max="12" width="11.8515625" style="9" customWidth="1"/>
    <col min="13" max="13" width="14.57421875" style="9" customWidth="1"/>
    <col min="14" max="75" width="9.140625" style="9" customWidth="1"/>
    <col min="76" max="76" width="10.7109375" style="9" customWidth="1"/>
    <col min="77" max="77" width="12.8515625" style="9" customWidth="1"/>
    <col min="78" max="16384" width="9.140625" style="9" customWidth="1"/>
  </cols>
  <sheetData>
    <row r="1" spans="1:5" s="4" customFormat="1" ht="11.25">
      <c r="A1" s="1"/>
      <c r="B1" s="2"/>
      <c r="C1" s="2"/>
      <c r="D1" s="3"/>
      <c r="E1" s="3"/>
    </row>
    <row r="2" spans="1:5" s="4" customFormat="1" ht="11.25">
      <c r="A2" s="1"/>
      <c r="B2" s="5" t="s">
        <v>0</v>
      </c>
      <c r="C2" s="5"/>
      <c r="D2" s="3"/>
      <c r="E2" s="3"/>
    </row>
    <row r="3" spans="2:3" ht="11.25">
      <c r="B3" s="7"/>
      <c r="C3" s="7"/>
    </row>
    <row r="4" spans="1:77" ht="24.75" customHeight="1">
      <c r="A4" s="44"/>
      <c r="B4" s="46" t="s">
        <v>79</v>
      </c>
      <c r="C4" s="53" t="s">
        <v>92</v>
      </c>
      <c r="D4" s="50" t="s">
        <v>1</v>
      </c>
      <c r="E4" s="49" t="s">
        <v>2</v>
      </c>
      <c r="F4" s="48" t="s">
        <v>78</v>
      </c>
      <c r="G4" s="47" t="s">
        <v>80</v>
      </c>
      <c r="H4" s="45" t="s">
        <v>52</v>
      </c>
      <c r="I4" s="45"/>
      <c r="J4" s="51" t="s">
        <v>81</v>
      </c>
      <c r="K4" s="52"/>
      <c r="L4" s="45" t="s">
        <v>54</v>
      </c>
      <c r="M4" s="45"/>
      <c r="N4" s="45" t="s">
        <v>55</v>
      </c>
      <c r="O4" s="45"/>
      <c r="P4" s="45" t="s">
        <v>56</v>
      </c>
      <c r="Q4" s="45"/>
      <c r="R4" s="45" t="s">
        <v>53</v>
      </c>
      <c r="S4" s="45"/>
      <c r="T4" s="45" t="s">
        <v>57</v>
      </c>
      <c r="U4" s="45"/>
      <c r="V4" s="45" t="s">
        <v>73</v>
      </c>
      <c r="W4" s="45"/>
      <c r="X4" s="47" t="s">
        <v>67</v>
      </c>
      <c r="Y4" s="47"/>
      <c r="Z4" s="47" t="s">
        <v>74</v>
      </c>
      <c r="AA4" s="47"/>
      <c r="AB4" s="45" t="s">
        <v>58</v>
      </c>
      <c r="AC4" s="45"/>
      <c r="AD4" s="45" t="s">
        <v>59</v>
      </c>
      <c r="AE4" s="45"/>
      <c r="AF4" s="45" t="s">
        <v>60</v>
      </c>
      <c r="AG4" s="45"/>
      <c r="AH4" s="45" t="s">
        <v>75</v>
      </c>
      <c r="AI4" s="45"/>
      <c r="AJ4" s="45" t="s">
        <v>61</v>
      </c>
      <c r="AK4" s="45"/>
      <c r="AL4" s="45" t="s">
        <v>62</v>
      </c>
      <c r="AM4" s="45"/>
      <c r="AN4" s="57" t="s">
        <v>83</v>
      </c>
      <c r="AO4" s="58"/>
      <c r="AP4" s="59" t="s">
        <v>64</v>
      </c>
      <c r="AQ4" s="59"/>
      <c r="AR4" s="45" t="s">
        <v>76</v>
      </c>
      <c r="AS4" s="45"/>
      <c r="AT4" s="55" t="s">
        <v>53</v>
      </c>
      <c r="AU4" s="56"/>
      <c r="AV4" s="55" t="s">
        <v>89</v>
      </c>
      <c r="AW4" s="56"/>
      <c r="AX4" s="55" t="s">
        <v>84</v>
      </c>
      <c r="AY4" s="56"/>
      <c r="AZ4" s="45" t="s">
        <v>66</v>
      </c>
      <c r="BA4" s="45"/>
      <c r="BB4" s="55" t="s">
        <v>82</v>
      </c>
      <c r="BC4" s="56"/>
      <c r="BD4" s="45" t="s">
        <v>77</v>
      </c>
      <c r="BE4" s="45"/>
      <c r="BF4" s="45" t="s">
        <v>68</v>
      </c>
      <c r="BG4" s="45"/>
      <c r="BH4" s="45" t="s">
        <v>85</v>
      </c>
      <c r="BI4" s="45"/>
      <c r="BJ4" s="45" t="s">
        <v>65</v>
      </c>
      <c r="BK4" s="45"/>
      <c r="BL4" s="47" t="s">
        <v>63</v>
      </c>
      <c r="BM4" s="47"/>
      <c r="BN4" s="47" t="s">
        <v>90</v>
      </c>
      <c r="BO4" s="47"/>
      <c r="BP4" s="51" t="s">
        <v>93</v>
      </c>
      <c r="BQ4" s="52"/>
      <c r="BR4" s="51" t="s">
        <v>91</v>
      </c>
      <c r="BS4" s="52"/>
      <c r="BT4" s="51" t="s">
        <v>91</v>
      </c>
      <c r="BU4" s="52"/>
      <c r="BV4" s="47" t="s">
        <v>86</v>
      </c>
      <c r="BW4" s="47"/>
      <c r="BX4" s="60" t="s">
        <v>87</v>
      </c>
      <c r="BY4" s="62" t="s">
        <v>88</v>
      </c>
    </row>
    <row r="5" spans="1:77" ht="43.5" customHeight="1">
      <c r="A5" s="44"/>
      <c r="B5" s="46"/>
      <c r="C5" s="54"/>
      <c r="D5" s="50"/>
      <c r="E5" s="49"/>
      <c r="F5" s="48"/>
      <c r="G5" s="47"/>
      <c r="H5" s="10" t="s">
        <v>69</v>
      </c>
      <c r="I5" s="10" t="s">
        <v>70</v>
      </c>
      <c r="J5" s="11" t="s">
        <v>71</v>
      </c>
      <c r="K5" s="12" t="s">
        <v>72</v>
      </c>
      <c r="L5" s="11" t="s">
        <v>71</v>
      </c>
      <c r="M5" s="12" t="s">
        <v>72</v>
      </c>
      <c r="N5" s="11" t="s">
        <v>71</v>
      </c>
      <c r="O5" s="12" t="s">
        <v>72</v>
      </c>
      <c r="P5" s="11" t="s">
        <v>71</v>
      </c>
      <c r="Q5" s="12" t="s">
        <v>72</v>
      </c>
      <c r="R5" s="11" t="s">
        <v>71</v>
      </c>
      <c r="S5" s="12" t="s">
        <v>72</v>
      </c>
      <c r="T5" s="11" t="s">
        <v>71</v>
      </c>
      <c r="U5" s="12" t="s">
        <v>72</v>
      </c>
      <c r="V5" s="11" t="s">
        <v>71</v>
      </c>
      <c r="W5" s="12" t="s">
        <v>72</v>
      </c>
      <c r="X5" s="11" t="s">
        <v>71</v>
      </c>
      <c r="Y5" s="12" t="s">
        <v>72</v>
      </c>
      <c r="Z5" s="11" t="s">
        <v>71</v>
      </c>
      <c r="AA5" s="12" t="s">
        <v>72</v>
      </c>
      <c r="AB5" s="11" t="s">
        <v>71</v>
      </c>
      <c r="AC5" s="12" t="s">
        <v>72</v>
      </c>
      <c r="AD5" s="11" t="s">
        <v>71</v>
      </c>
      <c r="AE5" s="12" t="s">
        <v>72</v>
      </c>
      <c r="AF5" s="11" t="s">
        <v>71</v>
      </c>
      <c r="AG5" s="12" t="s">
        <v>72</v>
      </c>
      <c r="AH5" s="11" t="s">
        <v>71</v>
      </c>
      <c r="AI5" s="12" t="s">
        <v>72</v>
      </c>
      <c r="AJ5" s="11" t="s">
        <v>71</v>
      </c>
      <c r="AK5" s="12" t="s">
        <v>72</v>
      </c>
      <c r="AL5" s="11" t="s">
        <v>71</v>
      </c>
      <c r="AM5" s="12" t="s">
        <v>72</v>
      </c>
      <c r="AN5" s="40" t="s">
        <v>71</v>
      </c>
      <c r="AO5" s="40" t="s">
        <v>72</v>
      </c>
      <c r="AP5" s="40" t="s">
        <v>71</v>
      </c>
      <c r="AQ5" s="40" t="s">
        <v>72</v>
      </c>
      <c r="AR5" s="11" t="s">
        <v>71</v>
      </c>
      <c r="AS5" s="12" t="s">
        <v>72</v>
      </c>
      <c r="AT5" s="11" t="s">
        <v>71</v>
      </c>
      <c r="AU5" s="12" t="s">
        <v>72</v>
      </c>
      <c r="AV5" s="11" t="s">
        <v>71</v>
      </c>
      <c r="AW5" s="12" t="s">
        <v>72</v>
      </c>
      <c r="AX5" s="11" t="s">
        <v>71</v>
      </c>
      <c r="AY5" s="12" t="s">
        <v>72</v>
      </c>
      <c r="AZ5" s="11" t="s">
        <v>71</v>
      </c>
      <c r="BA5" s="12" t="s">
        <v>72</v>
      </c>
      <c r="BB5" s="11" t="s">
        <v>71</v>
      </c>
      <c r="BC5" s="12" t="s">
        <v>72</v>
      </c>
      <c r="BD5" s="11" t="s">
        <v>71</v>
      </c>
      <c r="BE5" s="12" t="s">
        <v>72</v>
      </c>
      <c r="BF5" s="11" t="s">
        <v>71</v>
      </c>
      <c r="BG5" s="12" t="s">
        <v>72</v>
      </c>
      <c r="BH5" s="11" t="s">
        <v>71</v>
      </c>
      <c r="BI5" s="12" t="s">
        <v>72</v>
      </c>
      <c r="BJ5" s="11" t="s">
        <v>71</v>
      </c>
      <c r="BK5" s="12" t="s">
        <v>72</v>
      </c>
      <c r="BL5" s="11" t="s">
        <v>71</v>
      </c>
      <c r="BM5" s="12" t="s">
        <v>72</v>
      </c>
      <c r="BN5" s="11" t="s">
        <v>71</v>
      </c>
      <c r="BO5" s="12" t="s">
        <v>72</v>
      </c>
      <c r="BP5" s="11" t="s">
        <v>71</v>
      </c>
      <c r="BQ5" s="12" t="s">
        <v>72</v>
      </c>
      <c r="BR5" s="11" t="s">
        <v>71</v>
      </c>
      <c r="BS5" s="12" t="s">
        <v>72</v>
      </c>
      <c r="BT5" s="11" t="s">
        <v>71</v>
      </c>
      <c r="BU5" s="12" t="s">
        <v>72</v>
      </c>
      <c r="BV5" s="11" t="s">
        <v>71</v>
      </c>
      <c r="BW5" s="12" t="s">
        <v>72</v>
      </c>
      <c r="BX5" s="61"/>
      <c r="BY5" s="63"/>
    </row>
    <row r="6" spans="1:77" ht="18" customHeight="1">
      <c r="A6" s="13">
        <v>1</v>
      </c>
      <c r="B6" s="41" t="s">
        <v>3</v>
      </c>
      <c r="C6" s="16"/>
      <c r="D6" s="15">
        <v>359468</v>
      </c>
      <c r="E6" s="15"/>
      <c r="F6" s="15">
        <f>D6+E6</f>
        <v>359468</v>
      </c>
      <c r="G6" s="15"/>
      <c r="H6" s="15"/>
      <c r="I6" s="15">
        <v>99999</v>
      </c>
      <c r="J6" s="15"/>
      <c r="K6" s="15"/>
      <c r="L6" s="15">
        <v>70000</v>
      </c>
      <c r="M6" s="15"/>
      <c r="N6" s="15"/>
      <c r="O6" s="15"/>
      <c r="P6" s="15">
        <v>111900</v>
      </c>
      <c r="Q6" s="15"/>
      <c r="R6" s="15">
        <v>34469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>
        <v>26600</v>
      </c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>
        <v>16500</v>
      </c>
      <c r="BQ6" s="15"/>
      <c r="BR6" s="15"/>
      <c r="BS6" s="15"/>
      <c r="BT6" s="15"/>
      <c r="BU6" s="15"/>
      <c r="BV6" s="15"/>
      <c r="BW6" s="15"/>
      <c r="BX6" s="15">
        <f>SUM(G6:BW6)</f>
        <v>359468</v>
      </c>
      <c r="BY6" s="15">
        <f>F6-BX6</f>
        <v>0</v>
      </c>
    </row>
    <row r="7" spans="1:77" ht="18" customHeight="1">
      <c r="A7" s="17">
        <f>A6+1</f>
        <v>2</v>
      </c>
      <c r="B7" s="14" t="s">
        <v>4</v>
      </c>
      <c r="C7" s="16"/>
      <c r="D7" s="15">
        <v>724406</v>
      </c>
      <c r="E7" s="15"/>
      <c r="F7" s="15">
        <f aca="true" t="shared" si="0" ref="F7:F24">D7+E7</f>
        <v>724406</v>
      </c>
      <c r="G7" s="15"/>
      <c r="H7" s="15"/>
      <c r="I7" s="15">
        <f>319250+99733.5+99924+31383</f>
        <v>550290.5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>
        <v>50400</v>
      </c>
      <c r="BT7" s="15"/>
      <c r="BU7" s="15"/>
      <c r="BV7" s="15"/>
      <c r="BW7" s="15"/>
      <c r="BX7" s="15">
        <f aca="true" t="shared" si="1" ref="BX7:BX24">SUM(G7:BW7)</f>
        <v>600690.5</v>
      </c>
      <c r="BY7" s="15">
        <f aca="true" t="shared" si="2" ref="BY7:BY24">F7-BX7</f>
        <v>123715.5</v>
      </c>
    </row>
    <row r="8" spans="1:77" ht="18" customHeight="1">
      <c r="A8" s="17">
        <f aca="true" t="shared" si="3" ref="A8:A23">A7+1</f>
        <v>3</v>
      </c>
      <c r="B8" s="14" t="s">
        <v>5</v>
      </c>
      <c r="C8" s="16"/>
      <c r="D8" s="15">
        <v>1581986</v>
      </c>
      <c r="E8" s="15"/>
      <c r="F8" s="15">
        <f t="shared" si="0"/>
        <v>1581986</v>
      </c>
      <c r="G8" s="15"/>
      <c r="H8" s="15">
        <v>1100000</v>
      </c>
      <c r="I8" s="15"/>
      <c r="J8" s="15"/>
      <c r="K8" s="15"/>
      <c r="L8" s="15"/>
      <c r="M8" s="15"/>
      <c r="N8" s="15"/>
      <c r="O8" s="15"/>
      <c r="P8" s="15">
        <v>181986</v>
      </c>
      <c r="Q8" s="15"/>
      <c r="R8" s="15"/>
      <c r="S8" s="15"/>
      <c r="T8" s="15"/>
      <c r="U8" s="15"/>
      <c r="V8" s="15"/>
      <c r="W8" s="15"/>
      <c r="X8" s="15">
        <v>200000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>
        <v>100000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>
        <f t="shared" si="1"/>
        <v>1581986</v>
      </c>
      <c r="BY8" s="15">
        <f t="shared" si="2"/>
        <v>0</v>
      </c>
    </row>
    <row r="9" spans="1:77" ht="25.5" customHeight="1">
      <c r="A9" s="17">
        <f t="shared" si="3"/>
        <v>4</v>
      </c>
      <c r="B9" s="42" t="s">
        <v>6</v>
      </c>
      <c r="C9" s="16"/>
      <c r="D9" s="15">
        <v>2758879</v>
      </c>
      <c r="E9" s="15">
        <v>228982.35</v>
      </c>
      <c r="F9" s="15">
        <f t="shared" si="0"/>
        <v>2987861.35</v>
      </c>
      <c r="G9" s="15">
        <v>228982.35</v>
      </c>
      <c r="H9" s="15">
        <v>625450</v>
      </c>
      <c r="I9" s="15"/>
      <c r="J9" s="15">
        <v>338167</v>
      </c>
      <c r="K9" s="15"/>
      <c r="L9" s="15">
        <v>344000</v>
      </c>
      <c r="M9" s="15"/>
      <c r="N9" s="15"/>
      <c r="O9" s="15"/>
      <c r="P9" s="15">
        <v>964460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v>22662</v>
      </c>
      <c r="AQ9" s="15"/>
      <c r="AR9" s="15"/>
      <c r="AS9" s="15"/>
      <c r="AT9" s="15"/>
      <c r="AU9" s="15"/>
      <c r="AV9" s="15"/>
      <c r="AW9" s="15"/>
      <c r="AX9" s="15">
        <v>180000</v>
      </c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>
        <v>448980</v>
      </c>
      <c r="BO9" s="15"/>
      <c r="BP9" s="15"/>
      <c r="BQ9" s="15"/>
      <c r="BR9" s="15"/>
      <c r="BS9" s="15"/>
      <c r="BT9" s="15"/>
      <c r="BU9" s="15"/>
      <c r="BV9" s="15"/>
      <c r="BW9" s="15"/>
      <c r="BX9" s="15">
        <f t="shared" si="1"/>
        <v>3152701.35</v>
      </c>
      <c r="BY9" s="15">
        <f t="shared" si="2"/>
        <v>-164840</v>
      </c>
    </row>
    <row r="10" spans="1:77" ht="18" customHeight="1">
      <c r="A10" s="17">
        <f t="shared" si="3"/>
        <v>5</v>
      </c>
      <c r="B10" s="41" t="s">
        <v>7</v>
      </c>
      <c r="C10" s="16"/>
      <c r="D10" s="15">
        <v>1082375</v>
      </c>
      <c r="E10" s="15"/>
      <c r="F10" s="15">
        <f t="shared" si="0"/>
        <v>1082375</v>
      </c>
      <c r="G10" s="15"/>
      <c r="H10" s="15">
        <v>900000</v>
      </c>
      <c r="I10" s="15"/>
      <c r="J10" s="15"/>
      <c r="K10" s="15"/>
      <c r="L10" s="15">
        <v>45000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>
        <v>37375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>
        <v>100000</v>
      </c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>
        <f t="shared" si="1"/>
        <v>1082375</v>
      </c>
      <c r="BY10" s="15">
        <f t="shared" si="2"/>
        <v>0</v>
      </c>
    </row>
    <row r="11" spans="1:77" ht="18" customHeight="1">
      <c r="A11" s="17">
        <f t="shared" si="3"/>
        <v>6</v>
      </c>
      <c r="B11" s="16" t="s">
        <v>8</v>
      </c>
      <c r="C11" s="16"/>
      <c r="D11" s="15">
        <v>1666205</v>
      </c>
      <c r="E11" s="15"/>
      <c r="F11" s="15">
        <f t="shared" si="0"/>
        <v>1666205</v>
      </c>
      <c r="G11" s="15"/>
      <c r="H11" s="15">
        <v>800000</v>
      </c>
      <c r="I11" s="15"/>
      <c r="J11" s="15"/>
      <c r="K11" s="15"/>
      <c r="L11" s="15">
        <v>130000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>
        <v>311205</v>
      </c>
      <c r="Y11" s="15"/>
      <c r="Z11" s="15"/>
      <c r="AA11" s="15"/>
      <c r="AB11" s="15"/>
      <c r="AC11" s="15"/>
      <c r="AD11" s="15">
        <f>45000+220000</f>
        <v>265000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>
        <v>40000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>
        <v>120000</v>
      </c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>
        <f t="shared" si="1"/>
        <v>1666205</v>
      </c>
      <c r="BY11" s="15">
        <f t="shared" si="2"/>
        <v>0</v>
      </c>
    </row>
    <row r="12" spans="1:77" ht="18" customHeight="1">
      <c r="A12" s="17">
        <f t="shared" si="3"/>
        <v>7</v>
      </c>
      <c r="B12" s="16" t="s">
        <v>9</v>
      </c>
      <c r="C12" s="16"/>
      <c r="D12" s="15">
        <v>1696957</v>
      </c>
      <c r="E12" s="15">
        <v>3863.85</v>
      </c>
      <c r="F12" s="15">
        <f t="shared" si="0"/>
        <v>1700820.85</v>
      </c>
      <c r="G12" s="15">
        <v>32709.6</v>
      </c>
      <c r="H12" s="15">
        <f>1200000-28845.75</f>
        <v>1171154.25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>
        <v>130835</v>
      </c>
      <c r="AI12" s="15"/>
      <c r="AJ12" s="15"/>
      <c r="AK12" s="15"/>
      <c r="AL12" s="15"/>
      <c r="AM12" s="15"/>
      <c r="AN12" s="15"/>
      <c r="AO12" s="15"/>
      <c r="AP12" s="15">
        <v>22622</v>
      </c>
      <c r="AQ12" s="15"/>
      <c r="AR12" s="15">
        <v>220000</v>
      </c>
      <c r="AS12" s="15"/>
      <c r="AT12" s="15">
        <v>100000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>
        <v>23500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>
        <f t="shared" si="1"/>
        <v>1700820.85</v>
      </c>
      <c r="BY12" s="15">
        <f t="shared" si="2"/>
        <v>0</v>
      </c>
    </row>
    <row r="13" spans="1:77" ht="18" customHeight="1">
      <c r="A13" s="17">
        <f t="shared" si="3"/>
        <v>8</v>
      </c>
      <c r="B13" s="41" t="s">
        <v>10</v>
      </c>
      <c r="C13" s="16"/>
      <c r="D13" s="15">
        <v>1348237</v>
      </c>
      <c r="E13" s="15"/>
      <c r="F13" s="15">
        <f t="shared" si="0"/>
        <v>1348237</v>
      </c>
      <c r="G13" s="15"/>
      <c r="H13" s="15"/>
      <c r="I13" s="15">
        <v>399999</v>
      </c>
      <c r="J13" s="15"/>
      <c r="K13" s="15"/>
      <c r="L13" s="15"/>
      <c r="M13" s="15"/>
      <c r="N13" s="15">
        <v>900000</v>
      </c>
      <c r="O13" s="15"/>
      <c r="P13" s="15"/>
      <c r="Q13" s="15"/>
      <c r="R13" s="15">
        <v>48238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>
        <f t="shared" si="1"/>
        <v>1348237</v>
      </c>
      <c r="BY13" s="15">
        <f t="shared" si="2"/>
        <v>0</v>
      </c>
    </row>
    <row r="14" spans="1:77" ht="18" customHeight="1">
      <c r="A14" s="17">
        <f t="shared" si="3"/>
        <v>9</v>
      </c>
      <c r="B14" s="16" t="s">
        <v>11</v>
      </c>
      <c r="C14" s="16"/>
      <c r="D14" s="15">
        <v>796622</v>
      </c>
      <c r="E14" s="15">
        <v>6265.34</v>
      </c>
      <c r="F14" s="15">
        <f t="shared" si="0"/>
        <v>802887.34</v>
      </c>
      <c r="G14" s="15"/>
      <c r="H14" s="15">
        <v>222622</v>
      </c>
      <c r="I14" s="15"/>
      <c r="J14" s="15"/>
      <c r="K14" s="15"/>
      <c r="L14" s="15">
        <v>100000</v>
      </c>
      <c r="M14" s="15"/>
      <c r="N14" s="15"/>
      <c r="O14" s="15"/>
      <c r="P14" s="15">
        <v>100000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30000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39">
        <v>20000</v>
      </c>
      <c r="BG14" s="15"/>
      <c r="BH14" s="15"/>
      <c r="BI14" s="15"/>
      <c r="BJ14" s="15"/>
      <c r="BK14" s="15"/>
      <c r="BL14" s="15">
        <v>324000</v>
      </c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>
        <f t="shared" si="1"/>
        <v>796622</v>
      </c>
      <c r="BY14" s="15">
        <f t="shared" si="2"/>
        <v>6265.339999999967</v>
      </c>
    </row>
    <row r="15" spans="1:77" ht="18" customHeight="1">
      <c r="A15" s="17">
        <f t="shared" si="3"/>
        <v>10</v>
      </c>
      <c r="B15" s="41" t="s">
        <v>12</v>
      </c>
      <c r="C15" s="16"/>
      <c r="D15" s="15">
        <v>1788358</v>
      </c>
      <c r="E15" s="15">
        <v>113161.34</v>
      </c>
      <c r="F15" s="15">
        <f t="shared" si="0"/>
        <v>1901519.34</v>
      </c>
      <c r="G15" s="15">
        <v>89206</v>
      </c>
      <c r="H15" s="15">
        <v>1788358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f t="shared" si="1"/>
        <v>1877564</v>
      </c>
      <c r="BY15" s="15">
        <f t="shared" si="2"/>
        <v>23955.340000000084</v>
      </c>
    </row>
    <row r="16" spans="1:77" ht="18" customHeight="1">
      <c r="A16" s="17">
        <f t="shared" si="3"/>
        <v>11</v>
      </c>
      <c r="B16" s="16" t="s">
        <v>13</v>
      </c>
      <c r="C16" s="16"/>
      <c r="D16" s="15">
        <v>2413680</v>
      </c>
      <c r="E16" s="15"/>
      <c r="F16" s="15">
        <f t="shared" si="0"/>
        <v>2413680</v>
      </c>
      <c r="G16" s="15"/>
      <c r="H16" s="15">
        <v>643518</v>
      </c>
      <c r="I16" s="15"/>
      <c r="J16" s="15"/>
      <c r="K16" s="15"/>
      <c r="L16" s="15">
        <v>450000</v>
      </c>
      <c r="M16" s="15"/>
      <c r="N16" s="15"/>
      <c r="O16" s="15"/>
      <c r="P16" s="15">
        <v>300000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300000</v>
      </c>
      <c r="AK16" s="15"/>
      <c r="AL16" s="15"/>
      <c r="AM16" s="15"/>
      <c r="AN16" s="15"/>
      <c r="AO16" s="15"/>
      <c r="AP16" s="15">
        <v>22662</v>
      </c>
      <c r="AQ16" s="15"/>
      <c r="AR16" s="15">
        <v>220000</v>
      </c>
      <c r="AS16" s="15"/>
      <c r="AT16" s="15">
        <v>200000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39">
        <v>10000</v>
      </c>
      <c r="BE16" s="15"/>
      <c r="BF16" s="15"/>
      <c r="BG16" s="15"/>
      <c r="BH16" s="15"/>
      <c r="BI16" s="15"/>
      <c r="BJ16" s="15">
        <v>67500</v>
      </c>
      <c r="BK16" s="15"/>
      <c r="BL16" s="15">
        <v>200000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f t="shared" si="1"/>
        <v>2413680</v>
      </c>
      <c r="BY16" s="15">
        <f t="shared" si="2"/>
        <v>0</v>
      </c>
    </row>
    <row r="17" spans="1:77" ht="18" customHeight="1">
      <c r="A17" s="17">
        <f t="shared" si="3"/>
        <v>12</v>
      </c>
      <c r="B17" s="16" t="s">
        <v>14</v>
      </c>
      <c r="C17" s="16"/>
      <c r="D17" s="15">
        <v>1449472</v>
      </c>
      <c r="E17" s="15"/>
      <c r="F17" s="15">
        <f t="shared" si="0"/>
        <v>1449472</v>
      </c>
      <c r="G17" s="15"/>
      <c r="H17" s="15"/>
      <c r="I17" s="15">
        <v>100000</v>
      </c>
      <c r="J17" s="15">
        <v>115000</v>
      </c>
      <c r="K17" s="15"/>
      <c r="L17" s="15"/>
      <c r="M17" s="15"/>
      <c r="N17" s="15"/>
      <c r="O17" s="15"/>
      <c r="P17" s="15"/>
      <c r="Q17" s="15"/>
      <c r="R17" s="15">
        <v>100000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750000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>
        <v>225123</v>
      </c>
      <c r="AY17" s="15"/>
      <c r="AZ17" s="15"/>
      <c r="BA17" s="15"/>
      <c r="BB17" s="15">
        <v>87500</v>
      </c>
      <c r="BC17" s="15"/>
      <c r="BD17" s="15"/>
      <c r="BE17" s="15"/>
      <c r="BF17" s="15"/>
      <c r="BG17" s="15"/>
      <c r="BH17" s="15">
        <v>71849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f t="shared" si="1"/>
        <v>1449472</v>
      </c>
      <c r="BY17" s="15">
        <f t="shared" si="2"/>
        <v>0</v>
      </c>
    </row>
    <row r="18" spans="1:77" ht="18" customHeight="1">
      <c r="A18" s="17">
        <f t="shared" si="3"/>
        <v>13</v>
      </c>
      <c r="B18" s="16" t="s">
        <v>15</v>
      </c>
      <c r="C18" s="16"/>
      <c r="D18" s="15">
        <v>743011</v>
      </c>
      <c r="E18" s="15"/>
      <c r="F18" s="15">
        <f t="shared" si="0"/>
        <v>743011</v>
      </c>
      <c r="G18" s="15"/>
      <c r="H18" s="15">
        <v>200000</v>
      </c>
      <c r="I18" s="15"/>
      <c r="J18" s="15"/>
      <c r="K18" s="15"/>
      <c r="L18" s="15">
        <v>400000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>
        <v>43011</v>
      </c>
      <c r="AU18" s="15"/>
      <c r="AV18" s="15"/>
      <c r="AW18" s="15"/>
      <c r="AX18" s="15"/>
      <c r="AY18" s="15"/>
      <c r="AZ18" s="15">
        <v>50000</v>
      </c>
      <c r="BA18" s="15"/>
      <c r="BB18" s="15"/>
      <c r="BC18" s="15"/>
      <c r="BD18" s="15"/>
      <c r="BE18" s="15"/>
      <c r="BF18" s="15">
        <v>50000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f t="shared" si="1"/>
        <v>743011</v>
      </c>
      <c r="BY18" s="15">
        <f t="shared" si="2"/>
        <v>0</v>
      </c>
    </row>
    <row r="19" spans="1:77" ht="18" customHeight="1">
      <c r="A19" s="17">
        <f t="shared" si="3"/>
        <v>14</v>
      </c>
      <c r="B19" s="41" t="s">
        <v>16</v>
      </c>
      <c r="C19" s="14"/>
      <c r="D19" s="15">
        <v>2401164</v>
      </c>
      <c r="E19" s="15"/>
      <c r="F19" s="15">
        <f t="shared" si="0"/>
        <v>2401164</v>
      </c>
      <c r="G19" s="15"/>
      <c r="H19" s="15">
        <v>350000</v>
      </c>
      <c r="I19" s="15"/>
      <c r="J19" s="15"/>
      <c r="K19" s="15"/>
      <c r="L19" s="15">
        <f>228340+120000+120000+120000</f>
        <v>588340</v>
      </c>
      <c r="M19" s="15"/>
      <c r="N19" s="15">
        <v>671440</v>
      </c>
      <c r="O19" s="15"/>
      <c r="P19" s="15"/>
      <c r="Q19" s="15"/>
      <c r="R19" s="15"/>
      <c r="S19" s="15"/>
      <c r="T19" s="15"/>
      <c r="U19" s="15"/>
      <c r="V19" s="15"/>
      <c r="W19" s="15"/>
      <c r="X19" s="15">
        <v>120000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421300</v>
      </c>
      <c r="AI19" s="15"/>
      <c r="AJ19" s="15"/>
      <c r="AK19" s="15"/>
      <c r="AL19" s="15"/>
      <c r="AM19" s="15"/>
      <c r="AN19" s="15">
        <v>250084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f t="shared" si="1"/>
        <v>2401164</v>
      </c>
      <c r="BY19" s="15">
        <f t="shared" si="2"/>
        <v>0</v>
      </c>
    </row>
    <row r="20" spans="1:77" ht="18" customHeight="1">
      <c r="A20" s="17">
        <f t="shared" si="3"/>
        <v>15</v>
      </c>
      <c r="B20" s="14" t="s">
        <v>17</v>
      </c>
      <c r="C20" s="14"/>
      <c r="D20" s="15">
        <v>1819826</v>
      </c>
      <c r="E20" s="15">
        <v>23471.13</v>
      </c>
      <c r="F20" s="15">
        <f t="shared" si="0"/>
        <v>1843297.13</v>
      </c>
      <c r="G20" s="15"/>
      <c r="H20" s="15">
        <v>1819826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>
        <f t="shared" si="1"/>
        <v>1819826</v>
      </c>
      <c r="BY20" s="15">
        <f t="shared" si="2"/>
        <v>23471.12999999989</v>
      </c>
    </row>
    <row r="21" spans="1:77" ht="18" customHeight="1">
      <c r="A21" s="17">
        <f t="shared" si="3"/>
        <v>16</v>
      </c>
      <c r="B21" s="14" t="s">
        <v>18</v>
      </c>
      <c r="C21" s="14"/>
      <c r="D21" s="15">
        <v>788850</v>
      </c>
      <c r="E21" s="15">
        <v>13954.34</v>
      </c>
      <c r="F21" s="15">
        <f t="shared" si="0"/>
        <v>802804.34</v>
      </c>
      <c r="G21" s="15"/>
      <c r="H21" s="15">
        <v>300000</v>
      </c>
      <c r="I21" s="15"/>
      <c r="J21" s="15"/>
      <c r="K21" s="15"/>
      <c r="L21" s="15"/>
      <c r="M21" s="15"/>
      <c r="N21" s="15"/>
      <c r="O21" s="15"/>
      <c r="P21" s="15">
        <v>76000</v>
      </c>
      <c r="Q21" s="15"/>
      <c r="R21" s="15">
        <v>68895.15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>
        <v>343954.84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>
        <f t="shared" si="1"/>
        <v>788849.99</v>
      </c>
      <c r="BY21" s="15">
        <f t="shared" si="2"/>
        <v>13954.349999999977</v>
      </c>
    </row>
    <row r="22" spans="1:77" ht="18" customHeight="1">
      <c r="A22" s="17">
        <f t="shared" si="3"/>
        <v>17</v>
      </c>
      <c r="B22" s="18" t="s">
        <v>19</v>
      </c>
      <c r="C22" s="18"/>
      <c r="D22" s="15">
        <v>581655</v>
      </c>
      <c r="E22" s="15">
        <v>219498.4</v>
      </c>
      <c r="F22" s="15">
        <f t="shared" si="0"/>
        <v>801153.4</v>
      </c>
      <c r="G22" s="15">
        <v>219498.4</v>
      </c>
      <c r="H22" s="15"/>
      <c r="I22" s="15">
        <v>393493</v>
      </c>
      <c r="J22" s="15"/>
      <c r="K22" s="15"/>
      <c r="L22" s="15"/>
      <c r="M22" s="15"/>
      <c r="N22" s="15"/>
      <c r="O22" s="15"/>
      <c r="P22" s="15">
        <f>63162+125000</f>
        <v>188162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>
        <f t="shared" si="1"/>
        <v>801153.4</v>
      </c>
      <c r="BY22" s="15">
        <f t="shared" si="2"/>
        <v>0</v>
      </c>
    </row>
    <row r="23" spans="1:77" ht="18" customHeight="1">
      <c r="A23" s="17">
        <f t="shared" si="3"/>
        <v>18</v>
      </c>
      <c r="B23" s="41" t="s">
        <v>20</v>
      </c>
      <c r="C23" s="19"/>
      <c r="D23" s="15">
        <v>1067516</v>
      </c>
      <c r="E23" s="15"/>
      <c r="F23" s="15">
        <f t="shared" si="0"/>
        <v>1067516</v>
      </c>
      <c r="G23" s="15"/>
      <c r="H23" s="15">
        <v>400000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>
        <v>100000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>
        <v>100000</v>
      </c>
      <c r="AU23" s="15"/>
      <c r="AV23" s="15"/>
      <c r="AW23" s="15"/>
      <c r="AX23" s="15">
        <v>300000</v>
      </c>
      <c r="AY23" s="15"/>
      <c r="AZ23" s="15"/>
      <c r="BA23" s="15"/>
      <c r="BB23" s="15"/>
      <c r="BC23" s="15"/>
      <c r="BD23" s="15"/>
      <c r="BE23" s="15"/>
      <c r="BF23" s="15">
        <v>67516</v>
      </c>
      <c r="BG23" s="15"/>
      <c r="BH23" s="15"/>
      <c r="BI23" s="15"/>
      <c r="BJ23" s="15"/>
      <c r="BK23" s="15"/>
      <c r="BL23" s="15">
        <v>100000</v>
      </c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f t="shared" si="1"/>
        <v>1067516</v>
      </c>
      <c r="BY23" s="15">
        <f t="shared" si="2"/>
        <v>0</v>
      </c>
    </row>
    <row r="24" spans="1:77" ht="11.25">
      <c r="A24" s="17"/>
      <c r="B24" s="19"/>
      <c r="C24" s="19"/>
      <c r="D24" s="15"/>
      <c r="E24" s="15"/>
      <c r="F24" s="15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>
        <f t="shared" si="1"/>
        <v>0</v>
      </c>
      <c r="BY24" s="15">
        <f t="shared" si="2"/>
        <v>0</v>
      </c>
    </row>
    <row r="25" spans="1:77" s="23" customFormat="1" ht="10.5">
      <c r="A25" s="20"/>
      <c r="B25" s="21" t="s">
        <v>21</v>
      </c>
      <c r="C25" s="21"/>
      <c r="D25" s="22">
        <f>SUM(D6:D24)</f>
        <v>25068667</v>
      </c>
      <c r="E25" s="22">
        <f aca="true" t="shared" si="4" ref="E25:BX25">SUM(E6:E24)</f>
        <v>609196.75</v>
      </c>
      <c r="F25" s="22">
        <f t="shared" si="4"/>
        <v>25677863.749999996</v>
      </c>
      <c r="G25" s="22">
        <f t="shared" si="4"/>
        <v>570396.35</v>
      </c>
      <c r="H25" s="22">
        <f t="shared" si="4"/>
        <v>10320928.25</v>
      </c>
      <c r="I25" s="22">
        <f t="shared" si="4"/>
        <v>1543781.5</v>
      </c>
      <c r="J25" s="22">
        <f t="shared" si="4"/>
        <v>453167</v>
      </c>
      <c r="K25" s="22">
        <f t="shared" si="4"/>
        <v>0</v>
      </c>
      <c r="L25" s="22">
        <f t="shared" si="4"/>
        <v>2127340</v>
      </c>
      <c r="M25" s="22">
        <f t="shared" si="4"/>
        <v>0</v>
      </c>
      <c r="N25" s="22">
        <f t="shared" si="4"/>
        <v>1571440</v>
      </c>
      <c r="O25" s="22">
        <f t="shared" si="4"/>
        <v>0</v>
      </c>
      <c r="P25" s="22">
        <f t="shared" si="4"/>
        <v>1922508</v>
      </c>
      <c r="Q25" s="22">
        <f t="shared" si="4"/>
        <v>0</v>
      </c>
      <c r="R25" s="22">
        <f t="shared" si="4"/>
        <v>251602.15</v>
      </c>
      <c r="S25" s="22">
        <f t="shared" si="4"/>
        <v>0</v>
      </c>
      <c r="T25" s="22">
        <f t="shared" si="4"/>
        <v>0</v>
      </c>
      <c r="U25" s="22">
        <f t="shared" si="4"/>
        <v>0</v>
      </c>
      <c r="V25" s="22">
        <f t="shared" si="4"/>
        <v>0</v>
      </c>
      <c r="W25" s="22">
        <f t="shared" si="4"/>
        <v>0</v>
      </c>
      <c r="X25" s="22">
        <f t="shared" si="4"/>
        <v>631205</v>
      </c>
      <c r="Y25" s="22">
        <f t="shared" si="4"/>
        <v>0</v>
      </c>
      <c r="Z25" s="22">
        <f t="shared" si="4"/>
        <v>0</v>
      </c>
      <c r="AA25" s="22">
        <f t="shared" si="4"/>
        <v>0</v>
      </c>
      <c r="AB25" s="22">
        <f t="shared" si="4"/>
        <v>0</v>
      </c>
      <c r="AC25" s="22">
        <f t="shared" si="4"/>
        <v>0</v>
      </c>
      <c r="AD25" s="22">
        <f t="shared" si="4"/>
        <v>265000</v>
      </c>
      <c r="AE25" s="22">
        <f t="shared" si="4"/>
        <v>0</v>
      </c>
      <c r="AF25" s="22">
        <f t="shared" si="4"/>
        <v>30000</v>
      </c>
      <c r="AG25" s="22">
        <f t="shared" si="4"/>
        <v>0</v>
      </c>
      <c r="AH25" s="22">
        <f t="shared" si="4"/>
        <v>652135</v>
      </c>
      <c r="AI25" s="22">
        <f t="shared" si="4"/>
        <v>0</v>
      </c>
      <c r="AJ25" s="22">
        <f t="shared" si="4"/>
        <v>300000</v>
      </c>
      <c r="AK25" s="22">
        <f t="shared" si="4"/>
        <v>0</v>
      </c>
      <c r="AL25" s="22">
        <f t="shared" si="4"/>
        <v>0</v>
      </c>
      <c r="AM25" s="22">
        <f t="shared" si="4"/>
        <v>0</v>
      </c>
      <c r="AN25" s="22">
        <f t="shared" si="4"/>
        <v>1000084</v>
      </c>
      <c r="AO25" s="22">
        <f t="shared" si="4"/>
        <v>0</v>
      </c>
      <c r="AP25" s="22">
        <f t="shared" si="4"/>
        <v>67946</v>
      </c>
      <c r="AQ25" s="22">
        <f t="shared" si="4"/>
        <v>0</v>
      </c>
      <c r="AR25" s="22">
        <f t="shared" si="4"/>
        <v>440000</v>
      </c>
      <c r="AS25" s="22">
        <f t="shared" si="4"/>
        <v>0</v>
      </c>
      <c r="AT25" s="22">
        <f t="shared" si="4"/>
        <v>580386</v>
      </c>
      <c r="AU25" s="22">
        <f t="shared" si="4"/>
        <v>0</v>
      </c>
      <c r="AV25" s="22"/>
      <c r="AW25" s="22"/>
      <c r="AX25" s="22">
        <f t="shared" si="4"/>
        <v>731723</v>
      </c>
      <c r="AY25" s="22">
        <f t="shared" si="4"/>
        <v>0</v>
      </c>
      <c r="AZ25" s="22">
        <f t="shared" si="4"/>
        <v>90000</v>
      </c>
      <c r="BA25" s="22">
        <f t="shared" si="4"/>
        <v>0</v>
      </c>
      <c r="BB25" s="22">
        <f t="shared" si="4"/>
        <v>87500</v>
      </c>
      <c r="BC25" s="22">
        <f t="shared" si="4"/>
        <v>0</v>
      </c>
      <c r="BD25" s="22">
        <f t="shared" si="4"/>
        <v>10000</v>
      </c>
      <c r="BE25" s="22">
        <f t="shared" si="4"/>
        <v>0</v>
      </c>
      <c r="BF25" s="22">
        <f t="shared" si="4"/>
        <v>237516</v>
      </c>
      <c r="BG25" s="22">
        <f t="shared" si="4"/>
        <v>0</v>
      </c>
      <c r="BH25" s="22">
        <f t="shared" si="4"/>
        <v>71849</v>
      </c>
      <c r="BI25" s="22">
        <f t="shared" si="4"/>
        <v>0</v>
      </c>
      <c r="BJ25" s="22">
        <f t="shared" si="4"/>
        <v>91000</v>
      </c>
      <c r="BK25" s="22">
        <f t="shared" si="4"/>
        <v>0</v>
      </c>
      <c r="BL25" s="22">
        <f t="shared" si="4"/>
        <v>744000</v>
      </c>
      <c r="BM25" s="22">
        <f t="shared" si="4"/>
        <v>0</v>
      </c>
      <c r="BN25" s="22">
        <f t="shared" si="4"/>
        <v>448980</v>
      </c>
      <c r="BO25" s="22">
        <f t="shared" si="4"/>
        <v>0</v>
      </c>
      <c r="BP25" s="22"/>
      <c r="BQ25" s="22"/>
      <c r="BR25" s="22"/>
      <c r="BS25" s="22"/>
      <c r="BT25" s="22"/>
      <c r="BU25" s="22"/>
      <c r="BV25" s="22">
        <f t="shared" si="4"/>
        <v>0</v>
      </c>
      <c r="BW25" s="22">
        <f t="shared" si="4"/>
        <v>0</v>
      </c>
      <c r="BX25" s="22">
        <f t="shared" si="4"/>
        <v>25651342.089999996</v>
      </c>
      <c r="BY25" s="22">
        <f>SUM(BY6:BY24)</f>
        <v>26521.659999999916</v>
      </c>
    </row>
    <row r="26" spans="1:76" s="23" customFormat="1" ht="10.5">
      <c r="A26" s="24"/>
      <c r="B26" s="25"/>
      <c r="C26" s="25"/>
      <c r="D26" s="26"/>
      <c r="E26" s="26"/>
      <c r="F26" s="26"/>
      <c r="G26" s="2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</row>
    <row r="27" spans="1:7" ht="11.25">
      <c r="A27" s="27">
        <v>19</v>
      </c>
      <c r="B27" s="14" t="s">
        <v>22</v>
      </c>
      <c r="C27" s="14"/>
      <c r="D27" s="15">
        <v>1240835</v>
      </c>
      <c r="E27" s="15"/>
      <c r="F27" s="15">
        <f aca="true" t="shared" si="5" ref="F27:F54">D27+E27</f>
        <v>1240835</v>
      </c>
      <c r="G27" s="16"/>
    </row>
    <row r="28" spans="1:7" ht="11.25">
      <c r="A28" s="27">
        <f>A27+1</f>
        <v>20</v>
      </c>
      <c r="B28" s="28" t="s">
        <v>23</v>
      </c>
      <c r="C28" s="28"/>
      <c r="D28" s="15">
        <v>2289267</v>
      </c>
      <c r="E28" s="15"/>
      <c r="F28" s="15">
        <f t="shared" si="5"/>
        <v>2289267</v>
      </c>
      <c r="G28" s="16"/>
    </row>
    <row r="29" spans="1:7" ht="11.25">
      <c r="A29" s="27">
        <f aca="true" t="shared" si="6" ref="A29:A54">A28+1</f>
        <v>21</v>
      </c>
      <c r="B29" s="16" t="s">
        <v>24</v>
      </c>
      <c r="C29" s="16"/>
      <c r="D29" s="15">
        <v>4628573</v>
      </c>
      <c r="E29" s="15">
        <v>6274237.99</v>
      </c>
      <c r="F29" s="15">
        <f t="shared" si="5"/>
        <v>10902810.99</v>
      </c>
      <c r="G29" s="16"/>
    </row>
    <row r="30" spans="1:7" ht="11.25">
      <c r="A30" s="27">
        <f t="shared" si="6"/>
        <v>22</v>
      </c>
      <c r="B30" s="16" t="s">
        <v>25</v>
      </c>
      <c r="C30" s="16"/>
      <c r="D30" s="15">
        <v>3093174</v>
      </c>
      <c r="E30" s="15"/>
      <c r="F30" s="15">
        <f t="shared" si="5"/>
        <v>3093174</v>
      </c>
      <c r="G30" s="16"/>
    </row>
    <row r="31" spans="1:7" ht="11.25">
      <c r="A31" s="27">
        <f t="shared" si="6"/>
        <v>23</v>
      </c>
      <c r="B31" s="16" t="s">
        <v>26</v>
      </c>
      <c r="C31" s="16"/>
      <c r="D31" s="15">
        <v>2165905</v>
      </c>
      <c r="E31" s="15"/>
      <c r="F31" s="15">
        <f t="shared" si="5"/>
        <v>2165905</v>
      </c>
      <c r="G31" s="16"/>
    </row>
    <row r="32" spans="1:7" ht="11.25">
      <c r="A32" s="27">
        <f t="shared" si="6"/>
        <v>24</v>
      </c>
      <c r="B32" s="16" t="s">
        <v>27</v>
      </c>
      <c r="C32" s="16"/>
      <c r="D32" s="15">
        <v>536994</v>
      </c>
      <c r="E32" s="15"/>
      <c r="F32" s="15">
        <f t="shared" si="5"/>
        <v>536994</v>
      </c>
      <c r="G32" s="16"/>
    </row>
    <row r="33" spans="1:7" ht="11.25">
      <c r="A33" s="27">
        <f t="shared" si="6"/>
        <v>25</v>
      </c>
      <c r="B33" s="16" t="s">
        <v>28</v>
      </c>
      <c r="C33" s="16"/>
      <c r="D33" s="15">
        <v>1458473</v>
      </c>
      <c r="E33" s="15"/>
      <c r="F33" s="15">
        <f t="shared" si="5"/>
        <v>1458473</v>
      </c>
      <c r="G33" s="16"/>
    </row>
    <row r="34" spans="1:7" ht="11.25">
      <c r="A34" s="27">
        <f t="shared" si="6"/>
        <v>26</v>
      </c>
      <c r="B34" s="16" t="s">
        <v>29</v>
      </c>
      <c r="C34" s="16"/>
      <c r="D34" s="15">
        <v>3600000</v>
      </c>
      <c r="E34" s="15"/>
      <c r="F34" s="15">
        <f t="shared" si="5"/>
        <v>3600000</v>
      </c>
      <c r="G34" s="16"/>
    </row>
    <row r="35" spans="1:7" ht="11.25">
      <c r="A35" s="27">
        <f t="shared" si="6"/>
        <v>27</v>
      </c>
      <c r="B35" s="16" t="s">
        <v>30</v>
      </c>
      <c r="C35" s="16"/>
      <c r="D35" s="15">
        <v>1559311</v>
      </c>
      <c r="E35" s="15"/>
      <c r="F35" s="15">
        <f t="shared" si="5"/>
        <v>1559311</v>
      </c>
      <c r="G35" s="16"/>
    </row>
    <row r="36" spans="1:7" ht="11.25">
      <c r="A36" s="27">
        <f t="shared" si="6"/>
        <v>28</v>
      </c>
      <c r="B36" s="16" t="s">
        <v>31</v>
      </c>
      <c r="C36" s="16"/>
      <c r="D36" s="15">
        <v>3039030</v>
      </c>
      <c r="E36" s="15"/>
      <c r="F36" s="15">
        <f t="shared" si="5"/>
        <v>3039030</v>
      </c>
      <c r="G36" s="16"/>
    </row>
    <row r="37" spans="1:7" ht="11.25">
      <c r="A37" s="27">
        <f t="shared" si="6"/>
        <v>29</v>
      </c>
      <c r="B37" s="16" t="s">
        <v>32</v>
      </c>
      <c r="C37" s="16"/>
      <c r="D37" s="15">
        <v>399996</v>
      </c>
      <c r="E37" s="15"/>
      <c r="F37" s="15">
        <f t="shared" si="5"/>
        <v>399996</v>
      </c>
      <c r="G37" s="16"/>
    </row>
    <row r="38" spans="1:7" ht="11.25">
      <c r="A38" s="27">
        <f t="shared" si="6"/>
        <v>30</v>
      </c>
      <c r="B38" s="16" t="s">
        <v>33</v>
      </c>
      <c r="C38" s="16"/>
      <c r="D38" s="15">
        <v>399996</v>
      </c>
      <c r="E38" s="15"/>
      <c r="F38" s="15">
        <f t="shared" si="5"/>
        <v>399996</v>
      </c>
      <c r="G38" s="16"/>
    </row>
    <row r="39" spans="1:7" ht="11.25">
      <c r="A39" s="27">
        <f t="shared" si="6"/>
        <v>31</v>
      </c>
      <c r="B39" s="16" t="s">
        <v>34</v>
      </c>
      <c r="C39" s="16"/>
      <c r="D39" s="15">
        <v>2200000</v>
      </c>
      <c r="E39" s="15"/>
      <c r="F39" s="15">
        <f t="shared" si="5"/>
        <v>2200000</v>
      </c>
      <c r="G39" s="16"/>
    </row>
    <row r="40" spans="1:7" ht="11.25">
      <c r="A40" s="27">
        <f t="shared" si="6"/>
        <v>32</v>
      </c>
      <c r="B40" s="16" t="s">
        <v>35</v>
      </c>
      <c r="C40" s="16"/>
      <c r="D40" s="15">
        <v>2458641</v>
      </c>
      <c r="E40" s="15"/>
      <c r="F40" s="15">
        <f t="shared" si="5"/>
        <v>2458641</v>
      </c>
      <c r="G40" s="16"/>
    </row>
    <row r="41" spans="1:7" ht="11.25">
      <c r="A41" s="27">
        <f t="shared" si="6"/>
        <v>33</v>
      </c>
      <c r="B41" s="16" t="s">
        <v>36</v>
      </c>
      <c r="C41" s="16"/>
      <c r="D41" s="15">
        <v>4567098</v>
      </c>
      <c r="E41" s="15"/>
      <c r="F41" s="15">
        <f t="shared" si="5"/>
        <v>4567098</v>
      </c>
      <c r="G41" s="16"/>
    </row>
    <row r="42" spans="1:7" ht="11.25">
      <c r="A42" s="27">
        <f t="shared" si="6"/>
        <v>34</v>
      </c>
      <c r="B42" s="16" t="s">
        <v>37</v>
      </c>
      <c r="C42" s="16"/>
      <c r="D42" s="15">
        <v>1249061</v>
      </c>
      <c r="E42" s="15"/>
      <c r="F42" s="15">
        <f t="shared" si="5"/>
        <v>1249061</v>
      </c>
      <c r="G42" s="16"/>
    </row>
    <row r="43" spans="1:7" ht="11.25">
      <c r="A43" s="27">
        <f t="shared" si="6"/>
        <v>35</v>
      </c>
      <c r="B43" s="16" t="s">
        <v>38</v>
      </c>
      <c r="C43" s="16"/>
      <c r="D43" s="15">
        <v>4095621</v>
      </c>
      <c r="E43" s="15">
        <v>259120.85</v>
      </c>
      <c r="F43" s="15">
        <f t="shared" si="5"/>
        <v>4354741.85</v>
      </c>
      <c r="G43" s="16"/>
    </row>
    <row r="44" spans="1:7" ht="11.25">
      <c r="A44" s="27">
        <f t="shared" si="6"/>
        <v>36</v>
      </c>
      <c r="B44" s="16" t="s">
        <v>39</v>
      </c>
      <c r="C44" s="16"/>
      <c r="D44" s="15">
        <v>740000</v>
      </c>
      <c r="E44" s="15"/>
      <c r="F44" s="15">
        <f t="shared" si="5"/>
        <v>740000</v>
      </c>
      <c r="G44" s="16"/>
    </row>
    <row r="45" spans="1:7" ht="11.25">
      <c r="A45" s="27">
        <f t="shared" si="6"/>
        <v>37</v>
      </c>
      <c r="B45" s="16" t="s">
        <v>40</v>
      </c>
      <c r="C45" s="16"/>
      <c r="D45" s="15">
        <v>3300000</v>
      </c>
      <c r="E45" s="15">
        <v>500000</v>
      </c>
      <c r="F45" s="15">
        <f t="shared" si="5"/>
        <v>3800000</v>
      </c>
      <c r="G45" s="16"/>
    </row>
    <row r="46" spans="1:7" ht="11.25">
      <c r="A46" s="27">
        <f t="shared" si="6"/>
        <v>38</v>
      </c>
      <c r="B46" s="16" t="s">
        <v>41</v>
      </c>
      <c r="C46" s="16"/>
      <c r="D46" s="15">
        <v>887544</v>
      </c>
      <c r="E46" s="15"/>
      <c r="F46" s="15">
        <f t="shared" si="5"/>
        <v>887544</v>
      </c>
      <c r="G46" s="16"/>
    </row>
    <row r="47" spans="1:7" ht="11.25">
      <c r="A47" s="27">
        <f t="shared" si="6"/>
        <v>39</v>
      </c>
      <c r="B47" s="16" t="s">
        <v>42</v>
      </c>
      <c r="C47" s="16"/>
      <c r="D47" s="15">
        <v>1197279</v>
      </c>
      <c r="E47" s="15">
        <v>0.64</v>
      </c>
      <c r="F47" s="15">
        <f t="shared" si="5"/>
        <v>1197279.64</v>
      </c>
      <c r="G47" s="16"/>
    </row>
    <row r="48" spans="1:7" ht="11.25">
      <c r="A48" s="29">
        <f t="shared" si="6"/>
        <v>40</v>
      </c>
      <c r="B48" s="16" t="s">
        <v>43</v>
      </c>
      <c r="C48" s="16"/>
      <c r="D48" s="15">
        <v>1728019</v>
      </c>
      <c r="E48" s="15"/>
      <c r="F48" s="15">
        <f t="shared" si="5"/>
        <v>1728019</v>
      </c>
      <c r="G48" s="16"/>
    </row>
    <row r="49" spans="1:7" ht="11.25">
      <c r="A49" s="27">
        <f t="shared" si="6"/>
        <v>41</v>
      </c>
      <c r="B49" s="14" t="s">
        <v>44</v>
      </c>
      <c r="C49" s="14"/>
      <c r="D49" s="15">
        <v>1950000</v>
      </c>
      <c r="E49" s="15"/>
      <c r="F49" s="15">
        <f t="shared" si="5"/>
        <v>1950000</v>
      </c>
      <c r="G49" s="16"/>
    </row>
    <row r="50" spans="1:7" ht="11.25">
      <c r="A50" s="27">
        <f t="shared" si="6"/>
        <v>42</v>
      </c>
      <c r="B50" s="30" t="s">
        <v>45</v>
      </c>
      <c r="C50" s="30"/>
      <c r="D50" s="15">
        <v>4207053</v>
      </c>
      <c r="E50" s="15">
        <v>5229323.43</v>
      </c>
      <c r="F50" s="15">
        <f t="shared" si="5"/>
        <v>9436376.43</v>
      </c>
      <c r="G50" s="16"/>
    </row>
    <row r="51" spans="1:7" ht="11.25">
      <c r="A51" s="27">
        <f t="shared" si="6"/>
        <v>43</v>
      </c>
      <c r="B51" s="16" t="s">
        <v>46</v>
      </c>
      <c r="C51" s="16"/>
      <c r="D51" s="15">
        <v>1232321</v>
      </c>
      <c r="E51" s="15"/>
      <c r="F51" s="15">
        <f t="shared" si="5"/>
        <v>1232321</v>
      </c>
      <c r="G51" s="16"/>
    </row>
    <row r="52" spans="1:7" ht="11.25">
      <c r="A52" s="27">
        <f t="shared" si="6"/>
        <v>44</v>
      </c>
      <c r="B52" s="30" t="s">
        <v>47</v>
      </c>
      <c r="C52" s="30"/>
      <c r="D52" s="15">
        <v>810717</v>
      </c>
      <c r="E52" s="15"/>
      <c r="F52" s="15">
        <f t="shared" si="5"/>
        <v>810717</v>
      </c>
      <c r="G52" s="16"/>
    </row>
    <row r="53" spans="1:7" ht="11.25">
      <c r="A53" s="29">
        <f t="shared" si="6"/>
        <v>45</v>
      </c>
      <c r="B53" s="30" t="s">
        <v>48</v>
      </c>
      <c r="C53" s="30"/>
      <c r="D53" s="15">
        <v>580000</v>
      </c>
      <c r="E53" s="15"/>
      <c r="F53" s="15">
        <f t="shared" si="5"/>
        <v>580000</v>
      </c>
      <c r="G53" s="16"/>
    </row>
    <row r="54" spans="1:7" ht="11.25">
      <c r="A54" s="27">
        <f t="shared" si="6"/>
        <v>46</v>
      </c>
      <c r="B54" s="30" t="s">
        <v>49</v>
      </c>
      <c r="C54" s="30"/>
      <c r="D54" s="15">
        <v>1334125</v>
      </c>
      <c r="E54" s="15"/>
      <c r="F54" s="15">
        <f t="shared" si="5"/>
        <v>1334125</v>
      </c>
      <c r="G54" s="16"/>
    </row>
    <row r="55" spans="1:7" s="33" customFormat="1" ht="10.5">
      <c r="A55" s="20"/>
      <c r="B55" s="31" t="s">
        <v>50</v>
      </c>
      <c r="C55" s="31"/>
      <c r="D55" s="22">
        <f>SUM(D27:D54)</f>
        <v>56949033</v>
      </c>
      <c r="E55" s="22">
        <f>SUM(E27:E54)</f>
        <v>12262682.91</v>
      </c>
      <c r="F55" s="22">
        <f>SUM(F27:F54)</f>
        <v>69211715.91</v>
      </c>
      <c r="G55" s="32"/>
    </row>
    <row r="56" spans="1:7" s="33" customFormat="1" ht="10.5">
      <c r="A56" s="20"/>
      <c r="B56" s="31" t="s">
        <v>51</v>
      </c>
      <c r="C56" s="31"/>
      <c r="D56" s="22">
        <f>D25+D55</f>
        <v>82017700</v>
      </c>
      <c r="E56" s="22">
        <f>E25+E55</f>
        <v>12871879.66</v>
      </c>
      <c r="F56" s="22">
        <f>F25+F55</f>
        <v>94889579.66</v>
      </c>
      <c r="G56" s="32"/>
    </row>
    <row r="57" spans="1:5" s="35" customFormat="1" ht="11.25">
      <c r="A57" s="34"/>
      <c r="D57" s="36"/>
      <c r="E57" s="36"/>
    </row>
    <row r="58" spans="2:3" ht="11.25">
      <c r="B58" s="37"/>
      <c r="C58" s="37"/>
    </row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</sheetData>
  <sheetProtection/>
  <mergeCells count="43">
    <mergeCell ref="BH4:BI4"/>
    <mergeCell ref="BN4:BO4"/>
    <mergeCell ref="BV4:BW4"/>
    <mergeCell ref="BX4:BX5"/>
    <mergeCell ref="BY4:BY5"/>
    <mergeCell ref="BJ4:BK4"/>
    <mergeCell ref="BL4:BM4"/>
    <mergeCell ref="BT4:BU4"/>
    <mergeCell ref="BP4:BQ4"/>
    <mergeCell ref="BR4:BS4"/>
    <mergeCell ref="AD4:AE4"/>
    <mergeCell ref="AF4:AG4"/>
    <mergeCell ref="AJ4:AK4"/>
    <mergeCell ref="AL4:AM4"/>
    <mergeCell ref="AH4:AI4"/>
    <mergeCell ref="T4:U4"/>
    <mergeCell ref="V4:W4"/>
    <mergeCell ref="Z4:AA4"/>
    <mergeCell ref="AB4:AC4"/>
    <mergeCell ref="X4:Y4"/>
    <mergeCell ref="BF4:BG4"/>
    <mergeCell ref="AT4:AU4"/>
    <mergeCell ref="BB4:BC4"/>
    <mergeCell ref="AN4:AO4"/>
    <mergeCell ref="AX4:AY4"/>
    <mergeCell ref="AP4:AQ4"/>
    <mergeCell ref="AV4:AW4"/>
    <mergeCell ref="AR4:AS4"/>
    <mergeCell ref="AZ4:BA4"/>
    <mergeCell ref="BD4:BE4"/>
    <mergeCell ref="A4:A5"/>
    <mergeCell ref="H4:I4"/>
    <mergeCell ref="R4:S4"/>
    <mergeCell ref="L4:M4"/>
    <mergeCell ref="N4:O4"/>
    <mergeCell ref="B4:B5"/>
    <mergeCell ref="G4:G5"/>
    <mergeCell ref="F4:F5"/>
    <mergeCell ref="E4:E5"/>
    <mergeCell ref="D4:D5"/>
    <mergeCell ref="J4:K4"/>
    <mergeCell ref="P4:Q4"/>
    <mergeCell ref="C4:C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24"/>
  <sheetViews>
    <sheetView zoomScalePageLayoutView="0" workbookViewId="0" topLeftCell="A1">
      <pane xSplit="7" ySplit="5" topLeftCell="BX2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44" sqref="B44"/>
    </sheetView>
  </sheetViews>
  <sheetFormatPr defaultColWidth="9.140625" defaultRowHeight="10.5" customHeight="1"/>
  <cols>
    <col min="1" max="1" width="7.00390625" style="6" customWidth="1"/>
    <col min="2" max="2" width="28.140625" style="6" customWidth="1"/>
    <col min="3" max="3" width="11.7109375" style="6" customWidth="1"/>
    <col min="4" max="4" width="13.00390625" style="8" customWidth="1"/>
    <col min="5" max="5" width="16.140625" style="8" customWidth="1"/>
    <col min="6" max="6" width="12.00390625" style="9" customWidth="1"/>
    <col min="7" max="7" width="21.8515625" style="9" customWidth="1"/>
    <col min="8" max="8" width="10.7109375" style="9" customWidth="1"/>
    <col min="9" max="11" width="9.140625" style="9" customWidth="1"/>
    <col min="12" max="12" width="11.8515625" style="9" customWidth="1"/>
    <col min="13" max="13" width="14.57421875" style="9" customWidth="1"/>
    <col min="14" max="75" width="9.140625" style="9" customWidth="1"/>
    <col min="76" max="76" width="10.7109375" style="9" customWidth="1"/>
    <col min="77" max="77" width="12.8515625" style="9" customWidth="1"/>
    <col min="78" max="16384" width="9.140625" style="9" customWidth="1"/>
  </cols>
  <sheetData>
    <row r="1" spans="1:5" s="4" customFormat="1" ht="11.25">
      <c r="A1" s="1"/>
      <c r="B1" s="2"/>
      <c r="C1" s="2"/>
      <c r="D1" s="3"/>
      <c r="E1" s="3"/>
    </row>
    <row r="2" spans="1:5" s="4" customFormat="1" ht="11.25">
      <c r="A2" s="1"/>
      <c r="B2" s="5" t="s">
        <v>0</v>
      </c>
      <c r="C2" s="5"/>
      <c r="D2" s="3"/>
      <c r="E2" s="3"/>
    </row>
    <row r="3" spans="2:3" ht="11.25">
      <c r="B3" s="7"/>
      <c r="C3" s="7"/>
    </row>
    <row r="4" spans="1:77" ht="24.75" customHeight="1">
      <c r="A4" s="44"/>
      <c r="B4" s="46" t="s">
        <v>79</v>
      </c>
      <c r="C4" s="53" t="s">
        <v>92</v>
      </c>
      <c r="D4" s="50" t="s">
        <v>1</v>
      </c>
      <c r="E4" s="49" t="s">
        <v>2</v>
      </c>
      <c r="F4" s="48" t="s">
        <v>78</v>
      </c>
      <c r="G4" s="47" t="s">
        <v>80</v>
      </c>
      <c r="H4" s="45" t="s">
        <v>52</v>
      </c>
      <c r="I4" s="45"/>
      <c r="J4" s="47" t="s">
        <v>81</v>
      </c>
      <c r="K4" s="47"/>
      <c r="L4" s="45" t="s">
        <v>54</v>
      </c>
      <c r="M4" s="45"/>
      <c r="N4" s="45" t="s">
        <v>55</v>
      </c>
      <c r="O4" s="45"/>
      <c r="P4" s="45" t="s">
        <v>56</v>
      </c>
      <c r="Q4" s="45"/>
      <c r="R4" s="45" t="s">
        <v>53</v>
      </c>
      <c r="S4" s="45"/>
      <c r="T4" s="45" t="s">
        <v>57</v>
      </c>
      <c r="U4" s="45"/>
      <c r="V4" s="45" t="s">
        <v>73</v>
      </c>
      <c r="W4" s="45"/>
      <c r="X4" s="47" t="s">
        <v>67</v>
      </c>
      <c r="Y4" s="47"/>
      <c r="Z4" s="47" t="s">
        <v>74</v>
      </c>
      <c r="AA4" s="47"/>
      <c r="AB4" s="45" t="s">
        <v>58</v>
      </c>
      <c r="AC4" s="45"/>
      <c r="AD4" s="45" t="s">
        <v>59</v>
      </c>
      <c r="AE4" s="45"/>
      <c r="AF4" s="45" t="s">
        <v>60</v>
      </c>
      <c r="AG4" s="45"/>
      <c r="AH4" s="45" t="s">
        <v>75</v>
      </c>
      <c r="AI4" s="45"/>
      <c r="AJ4" s="45" t="s">
        <v>61</v>
      </c>
      <c r="AK4" s="45"/>
      <c r="AL4" s="45" t="s">
        <v>62</v>
      </c>
      <c r="AM4" s="45"/>
      <c r="AN4" s="64" t="s">
        <v>83</v>
      </c>
      <c r="AO4" s="64"/>
      <c r="AP4" s="59" t="s">
        <v>64</v>
      </c>
      <c r="AQ4" s="59"/>
      <c r="AR4" s="45" t="s">
        <v>76</v>
      </c>
      <c r="AS4" s="45"/>
      <c r="AT4" s="45" t="s">
        <v>53</v>
      </c>
      <c r="AU4" s="45"/>
      <c r="AV4" s="45" t="s">
        <v>89</v>
      </c>
      <c r="AW4" s="45"/>
      <c r="AX4" s="45" t="s">
        <v>84</v>
      </c>
      <c r="AY4" s="45"/>
      <c r="AZ4" s="45" t="s">
        <v>66</v>
      </c>
      <c r="BA4" s="45"/>
      <c r="BB4" s="45" t="s">
        <v>82</v>
      </c>
      <c r="BC4" s="45"/>
      <c r="BD4" s="45" t="s">
        <v>77</v>
      </c>
      <c r="BE4" s="45"/>
      <c r="BF4" s="45" t="s">
        <v>68</v>
      </c>
      <c r="BG4" s="45"/>
      <c r="BH4" s="45" t="s">
        <v>85</v>
      </c>
      <c r="BI4" s="45"/>
      <c r="BJ4" s="45" t="s">
        <v>65</v>
      </c>
      <c r="BK4" s="45"/>
      <c r="BL4" s="47" t="s">
        <v>63</v>
      </c>
      <c r="BM4" s="47"/>
      <c r="BN4" s="47" t="s">
        <v>90</v>
      </c>
      <c r="BO4" s="47"/>
      <c r="BP4" s="47" t="s">
        <v>93</v>
      </c>
      <c r="BQ4" s="47"/>
      <c r="BR4" s="47" t="s">
        <v>91</v>
      </c>
      <c r="BS4" s="47"/>
      <c r="BT4" s="47" t="s">
        <v>91</v>
      </c>
      <c r="BU4" s="47"/>
      <c r="BV4" s="47" t="s">
        <v>86</v>
      </c>
      <c r="BW4" s="47"/>
      <c r="BX4" s="65" t="s">
        <v>87</v>
      </c>
      <c r="BY4" s="48" t="s">
        <v>88</v>
      </c>
    </row>
    <row r="5" spans="1:77" ht="43.5" customHeight="1">
      <c r="A5" s="44"/>
      <c r="B5" s="46"/>
      <c r="C5" s="54"/>
      <c r="D5" s="50"/>
      <c r="E5" s="49"/>
      <c r="F5" s="48"/>
      <c r="G5" s="47"/>
      <c r="H5" s="43" t="s">
        <v>69</v>
      </c>
      <c r="I5" s="43" t="s">
        <v>70</v>
      </c>
      <c r="J5" s="11" t="s">
        <v>71</v>
      </c>
      <c r="K5" s="12" t="s">
        <v>72</v>
      </c>
      <c r="L5" s="11" t="s">
        <v>71</v>
      </c>
      <c r="M5" s="12" t="s">
        <v>72</v>
      </c>
      <c r="N5" s="11" t="s">
        <v>71</v>
      </c>
      <c r="O5" s="12" t="s">
        <v>72</v>
      </c>
      <c r="P5" s="11" t="s">
        <v>71</v>
      </c>
      <c r="Q5" s="12" t="s">
        <v>72</v>
      </c>
      <c r="R5" s="11" t="s">
        <v>71</v>
      </c>
      <c r="S5" s="12" t="s">
        <v>72</v>
      </c>
      <c r="T5" s="11" t="s">
        <v>71</v>
      </c>
      <c r="U5" s="12" t="s">
        <v>72</v>
      </c>
      <c r="V5" s="11" t="s">
        <v>71</v>
      </c>
      <c r="W5" s="12" t="s">
        <v>72</v>
      </c>
      <c r="X5" s="11" t="s">
        <v>71</v>
      </c>
      <c r="Y5" s="12" t="s">
        <v>72</v>
      </c>
      <c r="Z5" s="11" t="s">
        <v>71</v>
      </c>
      <c r="AA5" s="12" t="s">
        <v>72</v>
      </c>
      <c r="AB5" s="11" t="s">
        <v>71</v>
      </c>
      <c r="AC5" s="12" t="s">
        <v>72</v>
      </c>
      <c r="AD5" s="11" t="s">
        <v>71</v>
      </c>
      <c r="AE5" s="12" t="s">
        <v>72</v>
      </c>
      <c r="AF5" s="11" t="s">
        <v>71</v>
      </c>
      <c r="AG5" s="12" t="s">
        <v>72</v>
      </c>
      <c r="AH5" s="11" t="s">
        <v>71</v>
      </c>
      <c r="AI5" s="12" t="s">
        <v>72</v>
      </c>
      <c r="AJ5" s="11" t="s">
        <v>71</v>
      </c>
      <c r="AK5" s="12" t="s">
        <v>72</v>
      </c>
      <c r="AL5" s="11" t="s">
        <v>71</v>
      </c>
      <c r="AM5" s="12" t="s">
        <v>72</v>
      </c>
      <c r="AN5" s="40" t="s">
        <v>71</v>
      </c>
      <c r="AO5" s="40" t="s">
        <v>72</v>
      </c>
      <c r="AP5" s="40" t="s">
        <v>71</v>
      </c>
      <c r="AQ5" s="40" t="s">
        <v>72</v>
      </c>
      <c r="AR5" s="11" t="s">
        <v>71</v>
      </c>
      <c r="AS5" s="12" t="s">
        <v>72</v>
      </c>
      <c r="AT5" s="11" t="s">
        <v>71</v>
      </c>
      <c r="AU5" s="12" t="s">
        <v>72</v>
      </c>
      <c r="AV5" s="11" t="s">
        <v>71</v>
      </c>
      <c r="AW5" s="12" t="s">
        <v>72</v>
      </c>
      <c r="AX5" s="11" t="s">
        <v>71</v>
      </c>
      <c r="AY5" s="12" t="s">
        <v>72</v>
      </c>
      <c r="AZ5" s="11" t="s">
        <v>71</v>
      </c>
      <c r="BA5" s="12" t="s">
        <v>72</v>
      </c>
      <c r="BB5" s="11" t="s">
        <v>71</v>
      </c>
      <c r="BC5" s="12" t="s">
        <v>72</v>
      </c>
      <c r="BD5" s="11" t="s">
        <v>71</v>
      </c>
      <c r="BE5" s="12" t="s">
        <v>72</v>
      </c>
      <c r="BF5" s="11" t="s">
        <v>71</v>
      </c>
      <c r="BG5" s="12" t="s">
        <v>72</v>
      </c>
      <c r="BH5" s="11" t="s">
        <v>71</v>
      </c>
      <c r="BI5" s="12" t="s">
        <v>72</v>
      </c>
      <c r="BJ5" s="11" t="s">
        <v>71</v>
      </c>
      <c r="BK5" s="12" t="s">
        <v>72</v>
      </c>
      <c r="BL5" s="11" t="s">
        <v>71</v>
      </c>
      <c r="BM5" s="12" t="s">
        <v>72</v>
      </c>
      <c r="BN5" s="11" t="s">
        <v>71</v>
      </c>
      <c r="BO5" s="12" t="s">
        <v>72</v>
      </c>
      <c r="BP5" s="11" t="s">
        <v>71</v>
      </c>
      <c r="BQ5" s="12" t="s">
        <v>72</v>
      </c>
      <c r="BR5" s="11" t="s">
        <v>71</v>
      </c>
      <c r="BS5" s="12" t="s">
        <v>72</v>
      </c>
      <c r="BT5" s="11" t="s">
        <v>71</v>
      </c>
      <c r="BU5" s="12" t="s">
        <v>72</v>
      </c>
      <c r="BV5" s="11" t="s">
        <v>71</v>
      </c>
      <c r="BW5" s="12" t="s">
        <v>72</v>
      </c>
      <c r="BX5" s="65"/>
      <c r="BY5" s="48"/>
    </row>
    <row r="6" spans="1:77" s="23" customFormat="1" ht="10.5">
      <c r="A6" s="24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4"/>
    </row>
    <row r="7" spans="1:77" ht="11.25">
      <c r="A7" s="27">
        <v>19</v>
      </c>
      <c r="B7" s="14" t="s">
        <v>22</v>
      </c>
      <c r="C7" s="14"/>
      <c r="D7" s="15">
        <v>1240835</v>
      </c>
      <c r="E7" s="15"/>
      <c r="F7" s="15">
        <f aca="true" t="shared" si="0" ref="F7:F34">D7+E7</f>
        <v>1240835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</row>
    <row r="8" spans="1:77" ht="11.25">
      <c r="A8" s="27">
        <f>A7+1</f>
        <v>20</v>
      </c>
      <c r="B8" s="28" t="s">
        <v>23</v>
      </c>
      <c r="C8" s="28"/>
      <c r="D8" s="15">
        <v>2289267</v>
      </c>
      <c r="E8" s="15"/>
      <c r="F8" s="15">
        <f t="shared" si="0"/>
        <v>2289267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ht="11.25">
      <c r="A9" s="27">
        <f aca="true" t="shared" si="1" ref="A9:A34">A8+1</f>
        <v>21</v>
      </c>
      <c r="B9" s="16" t="s">
        <v>24</v>
      </c>
      <c r="C9" s="16"/>
      <c r="D9" s="15">
        <v>4628573</v>
      </c>
      <c r="E9" s="15">
        <v>6274237.99</v>
      </c>
      <c r="F9" s="15">
        <f t="shared" si="0"/>
        <v>10902810.99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ht="11.25">
      <c r="A10" s="27">
        <f t="shared" si="1"/>
        <v>22</v>
      </c>
      <c r="B10" s="16" t="s">
        <v>25</v>
      </c>
      <c r="C10" s="16"/>
      <c r="D10" s="15">
        <v>3093174</v>
      </c>
      <c r="E10" s="15"/>
      <c r="F10" s="15">
        <f t="shared" si="0"/>
        <v>3093174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ht="11.25">
      <c r="A11" s="27">
        <f t="shared" si="1"/>
        <v>23</v>
      </c>
      <c r="B11" s="16" t="s">
        <v>26</v>
      </c>
      <c r="C11" s="16"/>
      <c r="D11" s="15">
        <v>2165905</v>
      </c>
      <c r="E11" s="15"/>
      <c r="F11" s="15">
        <f t="shared" si="0"/>
        <v>2165905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ht="11.25">
      <c r="A12" s="27">
        <f t="shared" si="1"/>
        <v>24</v>
      </c>
      <c r="B12" s="16" t="s">
        <v>27</v>
      </c>
      <c r="C12" s="16"/>
      <c r="D12" s="15">
        <v>536994</v>
      </c>
      <c r="E12" s="15"/>
      <c r="F12" s="15">
        <f t="shared" si="0"/>
        <v>536994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ht="11.25">
      <c r="A13" s="27">
        <f t="shared" si="1"/>
        <v>25</v>
      </c>
      <c r="B13" s="16" t="s">
        <v>28</v>
      </c>
      <c r="C13" s="16"/>
      <c r="D13" s="15">
        <v>1458473</v>
      </c>
      <c r="E13" s="15"/>
      <c r="F13" s="15">
        <f t="shared" si="0"/>
        <v>1458473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22.5">
      <c r="A14" s="27">
        <f t="shared" si="1"/>
        <v>26</v>
      </c>
      <c r="B14" s="66" t="s">
        <v>29</v>
      </c>
      <c r="C14" s="16"/>
      <c r="D14" s="15">
        <v>3600000</v>
      </c>
      <c r="E14" s="15"/>
      <c r="F14" s="15">
        <f t="shared" si="0"/>
        <v>3600000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spans="1:77" ht="11.25">
      <c r="A15" s="27">
        <f t="shared" si="1"/>
        <v>27</v>
      </c>
      <c r="B15" s="16" t="s">
        <v>30</v>
      </c>
      <c r="C15" s="16"/>
      <c r="D15" s="15">
        <v>1559311</v>
      </c>
      <c r="E15" s="15"/>
      <c r="F15" s="15">
        <f t="shared" si="0"/>
        <v>1559311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</row>
    <row r="16" spans="1:77" ht="11.25">
      <c r="A16" s="27">
        <f t="shared" si="1"/>
        <v>28</v>
      </c>
      <c r="B16" s="16" t="s">
        <v>31</v>
      </c>
      <c r="C16" s="16"/>
      <c r="D16" s="15">
        <v>3039030</v>
      </c>
      <c r="E16" s="15"/>
      <c r="F16" s="15">
        <f t="shared" si="0"/>
        <v>3039030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ht="11.25">
      <c r="A17" s="27">
        <f t="shared" si="1"/>
        <v>29</v>
      </c>
      <c r="B17" s="16" t="s">
        <v>32</v>
      </c>
      <c r="C17" s="16"/>
      <c r="D17" s="15">
        <v>399996</v>
      </c>
      <c r="E17" s="15"/>
      <c r="F17" s="15">
        <f t="shared" si="0"/>
        <v>399996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1.25">
      <c r="A18" s="27">
        <f t="shared" si="1"/>
        <v>30</v>
      </c>
      <c r="B18" s="16" t="s">
        <v>33</v>
      </c>
      <c r="C18" s="16"/>
      <c r="D18" s="15">
        <v>399996</v>
      </c>
      <c r="E18" s="15"/>
      <c r="F18" s="15">
        <f t="shared" si="0"/>
        <v>399996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1:77" ht="11.25">
      <c r="A19" s="27">
        <f t="shared" si="1"/>
        <v>31</v>
      </c>
      <c r="B19" s="16" t="s">
        <v>34</v>
      </c>
      <c r="C19" s="16"/>
      <c r="D19" s="15">
        <v>2200000</v>
      </c>
      <c r="E19" s="15"/>
      <c r="F19" s="15">
        <f t="shared" si="0"/>
        <v>2200000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</row>
    <row r="20" spans="1:77" ht="11.25">
      <c r="A20" s="27">
        <f t="shared" si="1"/>
        <v>32</v>
      </c>
      <c r="B20" s="16" t="s">
        <v>35</v>
      </c>
      <c r="C20" s="16"/>
      <c r="D20" s="15">
        <v>2458641</v>
      </c>
      <c r="E20" s="15"/>
      <c r="F20" s="15">
        <f t="shared" si="0"/>
        <v>2458641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</row>
    <row r="21" spans="1:77" ht="11.25">
      <c r="A21" s="27">
        <f t="shared" si="1"/>
        <v>33</v>
      </c>
      <c r="B21" s="16" t="s">
        <v>36</v>
      </c>
      <c r="C21" s="16"/>
      <c r="D21" s="15">
        <v>4567098</v>
      </c>
      <c r="E21" s="15"/>
      <c r="F21" s="15">
        <f t="shared" si="0"/>
        <v>4567098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</row>
    <row r="22" spans="1:77" ht="11.25">
      <c r="A22" s="27">
        <f t="shared" si="1"/>
        <v>34</v>
      </c>
      <c r="B22" s="16" t="s">
        <v>37</v>
      </c>
      <c r="C22" s="16"/>
      <c r="D22" s="15">
        <v>1249061</v>
      </c>
      <c r="E22" s="15"/>
      <c r="F22" s="15">
        <f t="shared" si="0"/>
        <v>1249061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1:77" ht="11.25">
      <c r="A23" s="27">
        <f t="shared" si="1"/>
        <v>35</v>
      </c>
      <c r="B23" s="16" t="s">
        <v>38</v>
      </c>
      <c r="C23" s="16"/>
      <c r="D23" s="15">
        <v>4095621</v>
      </c>
      <c r="E23" s="15">
        <v>259120.85</v>
      </c>
      <c r="F23" s="15">
        <f t="shared" si="0"/>
        <v>4354741.85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1:77" ht="11.25">
      <c r="A24" s="27">
        <f t="shared" si="1"/>
        <v>36</v>
      </c>
      <c r="B24" s="16" t="s">
        <v>39</v>
      </c>
      <c r="C24" s="16"/>
      <c r="D24" s="15">
        <v>740000</v>
      </c>
      <c r="E24" s="15"/>
      <c r="F24" s="15">
        <f t="shared" si="0"/>
        <v>740000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</row>
    <row r="25" spans="1:77" ht="11.25">
      <c r="A25" s="27">
        <f t="shared" si="1"/>
        <v>37</v>
      </c>
      <c r="B25" s="16" t="s">
        <v>40</v>
      </c>
      <c r="C25" s="16"/>
      <c r="D25" s="15">
        <v>3300000</v>
      </c>
      <c r="E25" s="15">
        <v>500000</v>
      </c>
      <c r="F25" s="15">
        <f t="shared" si="0"/>
        <v>3800000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</row>
    <row r="26" spans="1:77" ht="11.25">
      <c r="A26" s="27">
        <f t="shared" si="1"/>
        <v>38</v>
      </c>
      <c r="B26" s="16" t="s">
        <v>41</v>
      </c>
      <c r="C26" s="16"/>
      <c r="D26" s="15">
        <v>887544</v>
      </c>
      <c r="E26" s="15"/>
      <c r="F26" s="15">
        <f t="shared" si="0"/>
        <v>887544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1:77" ht="11.25">
      <c r="A27" s="27">
        <f t="shared" si="1"/>
        <v>39</v>
      </c>
      <c r="B27" s="16" t="s">
        <v>42</v>
      </c>
      <c r="C27" s="16"/>
      <c r="D27" s="15">
        <v>1197279</v>
      </c>
      <c r="E27" s="15">
        <v>0.64</v>
      </c>
      <c r="F27" s="15">
        <f t="shared" si="0"/>
        <v>1197279.64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1:77" ht="11.25">
      <c r="A28" s="29">
        <f t="shared" si="1"/>
        <v>40</v>
      </c>
      <c r="B28" s="16" t="s">
        <v>43</v>
      </c>
      <c r="C28" s="16"/>
      <c r="D28" s="15">
        <v>1728019</v>
      </c>
      <c r="E28" s="15"/>
      <c r="F28" s="15">
        <f t="shared" si="0"/>
        <v>1728019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1:77" ht="11.25">
      <c r="A29" s="27">
        <f t="shared" si="1"/>
        <v>41</v>
      </c>
      <c r="B29" s="14" t="s">
        <v>44</v>
      </c>
      <c r="C29" s="14"/>
      <c r="D29" s="15">
        <v>1950000</v>
      </c>
      <c r="E29" s="15"/>
      <c r="F29" s="15">
        <f t="shared" si="0"/>
        <v>1950000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1:77" ht="11.25">
      <c r="A30" s="27">
        <f t="shared" si="1"/>
        <v>42</v>
      </c>
      <c r="B30" s="30" t="s">
        <v>45</v>
      </c>
      <c r="C30" s="30"/>
      <c r="D30" s="15">
        <v>4207053</v>
      </c>
      <c r="E30" s="15">
        <v>5229323.43</v>
      </c>
      <c r="F30" s="15">
        <f t="shared" si="0"/>
        <v>9436376.43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1:77" ht="11.25">
      <c r="A31" s="27">
        <f t="shared" si="1"/>
        <v>43</v>
      </c>
      <c r="B31" s="16" t="s">
        <v>46</v>
      </c>
      <c r="C31" s="16"/>
      <c r="D31" s="15">
        <v>1232321</v>
      </c>
      <c r="E31" s="15"/>
      <c r="F31" s="15">
        <f t="shared" si="0"/>
        <v>1232321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  <row r="32" spans="1:77" ht="11.25">
      <c r="A32" s="27">
        <f t="shared" si="1"/>
        <v>44</v>
      </c>
      <c r="B32" s="30" t="s">
        <v>47</v>
      </c>
      <c r="C32" s="30"/>
      <c r="D32" s="15">
        <v>810717</v>
      </c>
      <c r="E32" s="15"/>
      <c r="F32" s="15">
        <f t="shared" si="0"/>
        <v>810717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</row>
    <row r="33" spans="1:77" ht="11.25">
      <c r="A33" s="29">
        <f t="shared" si="1"/>
        <v>45</v>
      </c>
      <c r="B33" s="30" t="s">
        <v>48</v>
      </c>
      <c r="C33" s="30"/>
      <c r="D33" s="15">
        <v>580000</v>
      </c>
      <c r="E33" s="15"/>
      <c r="F33" s="15">
        <f t="shared" si="0"/>
        <v>580000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</row>
    <row r="34" spans="1:77" ht="11.25">
      <c r="A34" s="27">
        <f t="shared" si="1"/>
        <v>46</v>
      </c>
      <c r="B34" s="30" t="s">
        <v>49</v>
      </c>
      <c r="C34" s="30"/>
      <c r="D34" s="15">
        <v>1334125</v>
      </c>
      <c r="E34" s="15"/>
      <c r="F34" s="15">
        <f t="shared" si="0"/>
        <v>1334125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</row>
    <row r="35" spans="1:77" s="33" customFormat="1" ht="10.5">
      <c r="A35" s="20"/>
      <c r="B35" s="31" t="s">
        <v>50</v>
      </c>
      <c r="C35" s="31"/>
      <c r="D35" s="22">
        <f>SUM(D7:D34)</f>
        <v>56949033</v>
      </c>
      <c r="E35" s="22">
        <f>SUM(E7:E34)</f>
        <v>12262682.91</v>
      </c>
      <c r="F35" s="22">
        <f>SUM(F7:F34)</f>
        <v>69211715.91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s="33" customFormat="1" ht="10.5">
      <c r="A36" s="20"/>
      <c r="B36" s="31"/>
      <c r="C36" s="31"/>
      <c r="D36" s="22"/>
      <c r="E36" s="22"/>
      <c r="F36" s="2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5" s="35" customFormat="1" ht="11.25">
      <c r="A37" s="34"/>
      <c r="D37" s="36"/>
      <c r="E37" s="36"/>
    </row>
    <row r="38" spans="2:3" ht="11.25">
      <c r="B38" s="37"/>
      <c r="C38" s="37"/>
    </row>
    <row r="39" ht="11.25"/>
    <row r="40" ht="11.25"/>
    <row r="41" ht="11.25"/>
    <row r="42" ht="11.25"/>
    <row r="43" ht="11.25"/>
    <row r="44" ht="11.25"/>
    <row r="45" spans="4:77" s="6" customFormat="1" ht="11.25"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4:77" s="6" customFormat="1" ht="11.25"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</row>
    <row r="47" spans="4:77" s="6" customFormat="1" ht="11.25"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</row>
    <row r="48" spans="4:77" s="6" customFormat="1" ht="11.25"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</row>
    <row r="49" spans="4:77" s="6" customFormat="1" ht="11.25"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4:77" s="6" customFormat="1" ht="11.25"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</row>
    <row r="51" spans="4:77" s="6" customFormat="1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4:77" s="6" customFormat="1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</row>
    <row r="53" spans="4:77" s="6" customFormat="1" ht="11.25"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</row>
    <row r="54" spans="4:77" s="6" customFormat="1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4:77" s="6" customFormat="1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4:77" s="6" customFormat="1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4:77" s="6" customFormat="1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4:77" s="6" customFormat="1" ht="11.25">
      <c r="D58" s="8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4:77" s="6" customFormat="1" ht="11.25"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</row>
    <row r="60" spans="4:77" s="6" customFormat="1" ht="11.25"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4:77" s="6" customFormat="1" ht="11.25"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4:77" s="6" customFormat="1" ht="11.25"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4:77" s="6" customFormat="1" ht="11.25">
      <c r="D63" s="8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</row>
    <row r="64" spans="4:77" s="6" customFormat="1" ht="11.25">
      <c r="D64" s="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</row>
    <row r="65" spans="4:77" s="6" customFormat="1" ht="11.25"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4:77" s="6" customFormat="1" ht="11.25">
      <c r="D66" s="8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4:77" s="6" customFormat="1" ht="11.25">
      <c r="D67" s="8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4:77" s="6" customFormat="1" ht="11.25"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4:77" s="6" customFormat="1" ht="11.25">
      <c r="D69" s="8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4:77" s="6" customFormat="1" ht="11.25">
      <c r="D70" s="8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4:77" s="6" customFormat="1" ht="11.25">
      <c r="D71" s="8"/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4:77" s="6" customFormat="1" ht="11.25">
      <c r="D72" s="8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4:77" s="6" customFormat="1" ht="11.25"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4:77" s="6" customFormat="1" ht="11.25">
      <c r="D74" s="8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4:77" s="6" customFormat="1" ht="11.25">
      <c r="D75" s="8"/>
      <c r="E75" s="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4:77" s="6" customFormat="1" ht="11.25">
      <c r="D76" s="8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4:77" s="6" customFormat="1" ht="11.25"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4:77" s="6" customFormat="1" ht="11.25">
      <c r="D78" s="8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4:77" s="6" customFormat="1" ht="11.25"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4:77" s="6" customFormat="1" ht="11.25">
      <c r="D80" s="8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4:77" s="6" customFormat="1" ht="11.25"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4:77" s="6" customFormat="1" ht="11.25">
      <c r="D82" s="8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4:77" s="6" customFormat="1" ht="11.25">
      <c r="D83" s="8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4:77" s="6" customFormat="1" ht="11.25">
      <c r="D84" s="8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4:77" s="6" customFormat="1" ht="11.25"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4:77" s="6" customFormat="1" ht="11.25">
      <c r="D86" s="8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4:77" s="6" customFormat="1" ht="11.25">
      <c r="D87" s="8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4:77" s="6" customFormat="1" ht="11.25">
      <c r="D88" s="8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4:77" s="6" customFormat="1" ht="11.25">
      <c r="D89" s="8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4:77" s="6" customFormat="1" ht="11.25">
      <c r="D90" s="8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4:77" s="6" customFormat="1" ht="11.25">
      <c r="D91" s="8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4:77" s="6" customFormat="1" ht="11.25">
      <c r="D92" s="8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4:77" s="6" customFormat="1" ht="11.25">
      <c r="D93" s="8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4:77" s="6" customFormat="1" ht="11.25">
      <c r="D94" s="8"/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4:77" s="6" customFormat="1" ht="11.25">
      <c r="D95" s="8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4:77" s="6" customFormat="1" ht="11.25">
      <c r="D96" s="8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4:77" s="6" customFormat="1" ht="11.25">
      <c r="D97" s="8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4:77" s="6" customFormat="1" ht="11.25"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4:77" s="6" customFormat="1" ht="11.25">
      <c r="D99" s="8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4:77" s="6" customFormat="1" ht="11.25"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4:77" s="6" customFormat="1" ht="11.25">
      <c r="D101" s="8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4:77" s="6" customFormat="1" ht="11.25"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4:77" s="6" customFormat="1" ht="11.25">
      <c r="D103" s="8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4:77" s="6" customFormat="1" ht="11.25">
      <c r="D104" s="8"/>
      <c r="E104" s="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4:77" s="6" customFormat="1" ht="11.25">
      <c r="D105" s="8"/>
      <c r="E105" s="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4:77" s="6" customFormat="1" ht="11.25">
      <c r="D106" s="8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4:77" s="6" customFormat="1" ht="11.25">
      <c r="D107" s="8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4:77" s="6" customFormat="1" ht="11.25"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4:77" s="6" customFormat="1" ht="11.25">
      <c r="D109" s="8"/>
      <c r="E109" s="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4:77" s="6" customFormat="1" ht="11.25">
      <c r="D110" s="8"/>
      <c r="E110" s="8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4:77" s="6" customFormat="1" ht="11.25">
      <c r="D111" s="8"/>
      <c r="E111" s="8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4:77" s="6" customFormat="1" ht="11.25">
      <c r="D112" s="8"/>
      <c r="E112" s="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4:77" s="6" customFormat="1" ht="11.25">
      <c r="D113" s="8"/>
      <c r="E113" s="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4:77" s="6" customFormat="1" ht="11.25">
      <c r="D114" s="8"/>
      <c r="E114" s="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4:77" s="6" customFormat="1" ht="11.25">
      <c r="D115" s="8"/>
      <c r="E115" s="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4:77" s="6" customFormat="1" ht="11.25">
      <c r="D116" s="8"/>
      <c r="E116" s="8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4:77" s="6" customFormat="1" ht="11.25">
      <c r="D117" s="8"/>
      <c r="E117" s="8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4:77" s="6" customFormat="1" ht="11.25">
      <c r="D118" s="8"/>
      <c r="E118" s="8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4:77" s="6" customFormat="1" ht="11.25">
      <c r="D119" s="8"/>
      <c r="E119" s="8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4:77" s="6" customFormat="1" ht="11.25">
      <c r="D120" s="8"/>
      <c r="E120" s="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4:77" s="6" customFormat="1" ht="11.25">
      <c r="D121" s="8"/>
      <c r="E121" s="8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4:77" s="6" customFormat="1" ht="11.25">
      <c r="D122" s="8"/>
      <c r="E122" s="8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4:77" s="6" customFormat="1" ht="11.25">
      <c r="D123" s="8"/>
      <c r="E123" s="8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4:77" s="6" customFormat="1" ht="11.25">
      <c r="D124" s="8"/>
      <c r="E124" s="8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4:77" s="6" customFormat="1" ht="11.25">
      <c r="D125" s="8"/>
      <c r="E125" s="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4:77" s="6" customFormat="1" ht="11.25">
      <c r="D126" s="8"/>
      <c r="E126" s="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4:77" s="6" customFormat="1" ht="11.25">
      <c r="D127" s="8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4:77" s="6" customFormat="1" ht="11.25">
      <c r="D128" s="8"/>
      <c r="E128" s="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4:77" s="6" customFormat="1" ht="11.25">
      <c r="D129" s="8"/>
      <c r="E129" s="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4:77" s="6" customFormat="1" ht="11.25">
      <c r="D130" s="8"/>
      <c r="E130" s="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4:77" s="6" customFormat="1" ht="11.25">
      <c r="D131" s="8"/>
      <c r="E131" s="8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4:77" s="6" customFormat="1" ht="11.25">
      <c r="D132" s="8"/>
      <c r="E132" s="8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4:77" s="6" customFormat="1" ht="11.25">
      <c r="D133" s="8"/>
      <c r="E133" s="8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4:77" s="6" customFormat="1" ht="11.25">
      <c r="D134" s="8"/>
      <c r="E134" s="8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4:77" s="6" customFormat="1" ht="11.25">
      <c r="D135" s="8"/>
      <c r="E135" s="8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4:77" s="6" customFormat="1" ht="11.25">
      <c r="D136" s="8"/>
      <c r="E136" s="8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4:77" s="6" customFormat="1" ht="11.25">
      <c r="D137" s="8"/>
      <c r="E137" s="8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4:77" s="6" customFormat="1" ht="11.25">
      <c r="D138" s="8"/>
      <c r="E138" s="8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4:77" s="6" customFormat="1" ht="11.25">
      <c r="D139" s="8"/>
      <c r="E139" s="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4:77" s="6" customFormat="1" ht="11.25">
      <c r="D140" s="8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4:77" s="6" customFormat="1" ht="11.25">
      <c r="D141" s="8"/>
      <c r="E141" s="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4:77" s="6" customFormat="1" ht="11.25">
      <c r="D142" s="8"/>
      <c r="E142" s="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4:77" s="6" customFormat="1" ht="11.25">
      <c r="D143" s="8"/>
      <c r="E143" s="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4:77" s="6" customFormat="1" ht="11.25">
      <c r="D144" s="8"/>
      <c r="E144" s="8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4:77" s="6" customFormat="1" ht="11.25">
      <c r="D145" s="8"/>
      <c r="E145" s="8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4:77" s="6" customFormat="1" ht="11.25">
      <c r="D146" s="8"/>
      <c r="E146" s="8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4:77" s="6" customFormat="1" ht="11.25">
      <c r="D147" s="8"/>
      <c r="E147" s="8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4:77" s="6" customFormat="1" ht="11.25">
      <c r="D148" s="8"/>
      <c r="E148" s="8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4:77" s="6" customFormat="1" ht="11.25">
      <c r="D149" s="8"/>
      <c r="E149" s="8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4:77" s="6" customFormat="1" ht="11.25">
      <c r="D150" s="8"/>
      <c r="E150" s="8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4:77" s="6" customFormat="1" ht="11.25">
      <c r="D151" s="8"/>
      <c r="E151" s="8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4:77" s="6" customFormat="1" ht="11.25">
      <c r="D152" s="8"/>
      <c r="E152" s="8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4:77" s="6" customFormat="1" ht="11.25">
      <c r="D153" s="8"/>
      <c r="E153" s="8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4:77" s="6" customFormat="1" ht="11.25">
      <c r="D154" s="8"/>
      <c r="E154" s="8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4:77" s="6" customFormat="1" ht="11.25">
      <c r="D155" s="8"/>
      <c r="E155" s="8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4:77" s="6" customFormat="1" ht="11.25">
      <c r="D156" s="8"/>
      <c r="E156" s="8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4:77" s="6" customFormat="1" ht="11.25">
      <c r="D157" s="8"/>
      <c r="E157" s="8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4:77" s="6" customFormat="1" ht="11.25">
      <c r="D158" s="8"/>
      <c r="E158" s="8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4:77" s="6" customFormat="1" ht="11.25">
      <c r="D159" s="8"/>
      <c r="E159" s="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4:77" s="6" customFormat="1" ht="11.25">
      <c r="D160" s="8"/>
      <c r="E160" s="8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4:77" s="6" customFormat="1" ht="11.25">
      <c r="D161" s="8"/>
      <c r="E161" s="8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4:77" s="6" customFormat="1" ht="11.25">
      <c r="D162" s="8"/>
      <c r="E162" s="8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4:77" s="6" customFormat="1" ht="11.25">
      <c r="D163" s="8"/>
      <c r="E163" s="8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4:77" s="6" customFormat="1" ht="11.25">
      <c r="D164" s="8"/>
      <c r="E164" s="8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4:77" s="6" customFormat="1" ht="11.25">
      <c r="D165" s="8"/>
      <c r="E165" s="8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4:77" s="6" customFormat="1" ht="11.25">
      <c r="D166" s="8"/>
      <c r="E166" s="8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4:77" s="6" customFormat="1" ht="11.25">
      <c r="D167" s="8"/>
      <c r="E167" s="8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4:77" s="6" customFormat="1" ht="11.25">
      <c r="D168" s="8"/>
      <c r="E168" s="8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4:77" s="6" customFormat="1" ht="11.25">
      <c r="D169" s="8"/>
      <c r="E169" s="8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4:77" s="6" customFormat="1" ht="11.25">
      <c r="D170" s="8"/>
      <c r="E170" s="8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4:77" s="6" customFormat="1" ht="11.25">
      <c r="D171" s="8"/>
      <c r="E171" s="8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4:77" s="6" customFormat="1" ht="11.25">
      <c r="D172" s="8"/>
      <c r="E172" s="8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</row>
    <row r="173" spans="4:77" s="6" customFormat="1" ht="11.25">
      <c r="D173" s="8"/>
      <c r="E173" s="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4:77" s="6" customFormat="1" ht="11.25">
      <c r="D174" s="8"/>
      <c r="E174" s="8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4:77" s="6" customFormat="1" ht="11.25">
      <c r="D175" s="8"/>
      <c r="E175" s="8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4:77" s="6" customFormat="1" ht="11.25">
      <c r="D176" s="8"/>
      <c r="E176" s="8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4:77" s="6" customFormat="1" ht="11.25">
      <c r="D177" s="8"/>
      <c r="E177" s="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4:77" s="6" customFormat="1" ht="11.25">
      <c r="D178" s="8"/>
      <c r="E178" s="8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</row>
    <row r="179" spans="4:77" s="6" customFormat="1" ht="11.25">
      <c r="D179" s="8"/>
      <c r="E179" s="8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4:77" s="6" customFormat="1" ht="11.25">
      <c r="D180" s="8"/>
      <c r="E180" s="8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</row>
    <row r="181" spans="4:77" s="6" customFormat="1" ht="11.25">
      <c r="D181" s="8"/>
      <c r="E181" s="8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</row>
    <row r="182" spans="4:77" s="6" customFormat="1" ht="11.25">
      <c r="D182" s="8"/>
      <c r="E182" s="8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</row>
    <row r="183" spans="4:77" s="6" customFormat="1" ht="11.25">
      <c r="D183" s="8"/>
      <c r="E183" s="8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</row>
    <row r="184" spans="4:77" s="6" customFormat="1" ht="11.25">
      <c r="D184" s="8"/>
      <c r="E184" s="8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</row>
    <row r="185" spans="4:77" s="6" customFormat="1" ht="11.25">
      <c r="D185" s="8"/>
      <c r="E185" s="8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</row>
    <row r="186" spans="4:77" s="6" customFormat="1" ht="11.25">
      <c r="D186" s="8"/>
      <c r="E186" s="8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</row>
    <row r="187" spans="4:77" s="6" customFormat="1" ht="11.25">
      <c r="D187" s="8"/>
      <c r="E187" s="8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</row>
    <row r="188" spans="4:77" s="6" customFormat="1" ht="11.25">
      <c r="D188" s="8"/>
      <c r="E188" s="8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</row>
    <row r="189" spans="4:77" s="6" customFormat="1" ht="11.25">
      <c r="D189" s="8"/>
      <c r="E189" s="8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</row>
    <row r="190" spans="4:77" s="6" customFormat="1" ht="11.25">
      <c r="D190" s="8"/>
      <c r="E190" s="8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</row>
    <row r="191" spans="4:77" s="6" customFormat="1" ht="11.25">
      <c r="D191" s="8"/>
      <c r="E191" s="8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</row>
    <row r="192" spans="4:77" s="6" customFormat="1" ht="11.25">
      <c r="D192" s="8"/>
      <c r="E192" s="8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</row>
    <row r="193" spans="4:77" s="6" customFormat="1" ht="11.25">
      <c r="D193" s="8"/>
      <c r="E193" s="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</row>
    <row r="194" spans="4:77" s="6" customFormat="1" ht="11.25">
      <c r="D194" s="8"/>
      <c r="E194" s="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4:77" s="6" customFormat="1" ht="11.25">
      <c r="D195" s="8"/>
      <c r="E195" s="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4:77" s="6" customFormat="1" ht="11.25">
      <c r="D196" s="8"/>
      <c r="E196" s="8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4:77" s="6" customFormat="1" ht="11.25">
      <c r="D197" s="8"/>
      <c r="E197" s="8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4:77" s="6" customFormat="1" ht="11.25">
      <c r="D198" s="8"/>
      <c r="E198" s="8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4:77" s="6" customFormat="1" ht="11.25">
      <c r="D199" s="8"/>
      <c r="E199" s="8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4:77" s="6" customFormat="1" ht="11.25">
      <c r="D200" s="8"/>
      <c r="E200" s="8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4:77" s="6" customFormat="1" ht="11.25">
      <c r="D201" s="8"/>
      <c r="E201" s="8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4:77" s="6" customFormat="1" ht="11.25">
      <c r="D202" s="8"/>
      <c r="E202" s="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4:77" s="6" customFormat="1" ht="11.25">
      <c r="D203" s="8"/>
      <c r="E203" s="8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4:77" s="6" customFormat="1" ht="11.25">
      <c r="D204" s="8"/>
      <c r="E204" s="8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4:77" s="6" customFormat="1" ht="11.25">
      <c r="D205" s="8"/>
      <c r="E205" s="8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4:77" s="6" customFormat="1" ht="11.25">
      <c r="D206" s="8"/>
      <c r="E206" s="8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4:77" s="6" customFormat="1" ht="11.25">
      <c r="D207" s="8"/>
      <c r="E207" s="8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4:77" s="6" customFormat="1" ht="11.25">
      <c r="D208" s="8"/>
      <c r="E208" s="8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4:77" s="6" customFormat="1" ht="11.25">
      <c r="D209" s="8"/>
      <c r="E209" s="8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4:77" s="6" customFormat="1" ht="11.25">
      <c r="D210" s="8"/>
      <c r="E210" s="8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4:77" s="6" customFormat="1" ht="11.25">
      <c r="D211" s="8"/>
      <c r="E211" s="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4:77" s="6" customFormat="1" ht="11.25">
      <c r="D212" s="8"/>
      <c r="E212" s="8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4:77" s="6" customFormat="1" ht="11.25">
      <c r="D213" s="8"/>
      <c r="E213" s="8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4:77" s="6" customFormat="1" ht="11.25">
      <c r="D214" s="8"/>
      <c r="E214" s="8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4:77" s="6" customFormat="1" ht="11.25">
      <c r="D215" s="8"/>
      <c r="E215" s="8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4:77" s="6" customFormat="1" ht="11.25">
      <c r="D216" s="8"/>
      <c r="E216" s="8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4:77" s="6" customFormat="1" ht="11.25">
      <c r="D217" s="8"/>
      <c r="E217" s="8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4:77" s="6" customFormat="1" ht="11.25">
      <c r="D218" s="8"/>
      <c r="E218" s="8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4:77" s="6" customFormat="1" ht="11.25">
      <c r="D219" s="8"/>
      <c r="E219" s="8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4:77" s="6" customFormat="1" ht="11.25">
      <c r="D220" s="8"/>
      <c r="E220" s="8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4:77" s="6" customFormat="1" ht="11.25">
      <c r="D221" s="8"/>
      <c r="E221" s="8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4:77" s="6" customFormat="1" ht="11.25">
      <c r="D222" s="8"/>
      <c r="E222" s="8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4:77" s="6" customFormat="1" ht="11.25">
      <c r="D223" s="8"/>
      <c r="E223" s="8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4:77" s="6" customFormat="1" ht="11.25">
      <c r="D224" s="8"/>
      <c r="E224" s="8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</row>
  </sheetData>
  <sheetProtection/>
  <mergeCells count="43">
    <mergeCell ref="BY4:BY5"/>
    <mergeCell ref="BN4:BO4"/>
    <mergeCell ref="BP4:BQ4"/>
    <mergeCell ref="BR4:BS4"/>
    <mergeCell ref="BT4:BU4"/>
    <mergeCell ref="BV4:BW4"/>
    <mergeCell ref="BX4:BX5"/>
    <mergeCell ref="BL4:BM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AN4:AO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P4:Q4"/>
    <mergeCell ref="A4:A5"/>
    <mergeCell ref="B4:B5"/>
    <mergeCell ref="C4:C5"/>
    <mergeCell ref="D4:D5"/>
    <mergeCell ref="E4:E5"/>
    <mergeCell ref="F4:F5"/>
    <mergeCell ref="G4:G5"/>
    <mergeCell ref="H4:I4"/>
    <mergeCell ref="J4:K4"/>
    <mergeCell ref="L4:M4"/>
    <mergeCell ref="N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ЦИТ</cp:lastModifiedBy>
  <dcterms:created xsi:type="dcterms:W3CDTF">2014-04-18T05:31:16Z</dcterms:created>
  <dcterms:modified xsi:type="dcterms:W3CDTF">2014-11-25T05:13:23Z</dcterms:modified>
  <cp:category/>
  <cp:version/>
  <cp:contentType/>
  <cp:contentStatus/>
</cp:coreProperties>
</file>